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B:\18 - MAPEAMENTO DE PROCESSOS ADM. COMERCIAL\"/>
    </mc:Choice>
  </mc:AlternateContent>
  <xr:revisionPtr revIDLastSave="0" documentId="13_ncr:1_{A08240CB-03BF-4309-9FF8-B8AFACFAC59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ivergência" sheetId="2" r:id="rId1"/>
    <sheet name="Planilh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6" i="2" l="1"/>
  <c r="D35" i="2"/>
  <c r="D38" i="2"/>
  <c r="K14" i="2" l="1"/>
  <c r="M14" i="2"/>
  <c r="N14" i="2" s="1"/>
  <c r="K15" i="2"/>
  <c r="M15" i="2"/>
  <c r="N15" i="2" s="1"/>
  <c r="K16" i="2"/>
  <c r="M16" i="2"/>
  <c r="N16" i="2"/>
  <c r="K17" i="2"/>
  <c r="M17" i="2"/>
  <c r="N17" i="2" s="1"/>
  <c r="K18" i="2"/>
  <c r="M18" i="2"/>
  <c r="N18" i="2" s="1"/>
  <c r="K19" i="2"/>
  <c r="M19" i="2"/>
  <c r="N19" i="2" s="1"/>
  <c r="K20" i="2"/>
  <c r="M20" i="2"/>
  <c r="N20" i="2" s="1"/>
  <c r="K21" i="2"/>
  <c r="M21" i="2"/>
  <c r="N21" i="2" s="1"/>
  <c r="K22" i="2"/>
  <c r="M22" i="2"/>
  <c r="N22" i="2" s="1"/>
  <c r="K23" i="2"/>
  <c r="M23" i="2"/>
  <c r="N23" i="2" s="1"/>
  <c r="K24" i="2"/>
  <c r="M24" i="2"/>
  <c r="N24" i="2" s="1"/>
  <c r="G14" i="2"/>
  <c r="G15" i="2"/>
  <c r="L15" i="2" s="1"/>
  <c r="G16" i="2"/>
  <c r="G17" i="2"/>
  <c r="G18" i="2"/>
  <c r="G19" i="2"/>
  <c r="G20" i="2"/>
  <c r="G21" i="2"/>
  <c r="G22" i="2"/>
  <c r="G23" i="2"/>
  <c r="G24" i="2"/>
  <c r="L23" i="2" l="1"/>
  <c r="L19" i="2"/>
  <c r="L24" i="2"/>
  <c r="L20" i="2"/>
  <c r="L16" i="2"/>
  <c r="L22" i="2"/>
  <c r="L18" i="2"/>
  <c r="L14" i="2"/>
  <c r="L21" i="2"/>
  <c r="L17" i="2"/>
  <c r="M13" i="2"/>
  <c r="N13" i="2" s="1"/>
  <c r="K13" i="2"/>
  <c r="G13" i="2"/>
  <c r="L13" i="2" l="1"/>
  <c r="G10" i="2"/>
  <c r="K11" i="2"/>
  <c r="G12" i="2" l="1"/>
  <c r="K12" i="2"/>
  <c r="M12" i="2"/>
  <c r="N12" i="2" s="1"/>
  <c r="L12" i="2" l="1"/>
  <c r="M11" i="2"/>
  <c r="N11" i="2" s="1"/>
  <c r="M10" i="2"/>
  <c r="N10" i="2" s="1"/>
  <c r="G11" i="2"/>
  <c r="N25" i="2" l="1"/>
  <c r="L11" i="2"/>
  <c r="K10" i="2" l="1"/>
  <c r="K26" i="2" l="1"/>
  <c r="G26" i="2" l="1"/>
  <c r="L10" i="2"/>
  <c r="N26" i="2" l="1"/>
  <c r="L2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tc={0CA18474-DF17-419F-BBF9-EDCE3405200A}</author>
    <author>tc={56B557FA-5F55-472A-8EC1-3250296CBDFD}</author>
    <author>tc={B0C290BA-EA1F-4F58-9F84-FC6DD228315C}</author>
    <author>tc={1DA9FCFE-780B-4F5D-870B-1EE61CC82693}</author>
    <author>tc={15A3E038-DDC3-4DB5-AEA6-E10A3C418CB2}</author>
  </authors>
  <commentList>
    <comment ref="D9" authorId="0" shapeId="0" xr:uid="{0CA18474-DF17-419F-BBF9-EDCE3405200A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nunca considerar ST</t>
      </text>
    </comment>
    <comment ref="E9" authorId="1" shapeId="0" xr:uid="{56B557FA-5F55-472A-8EC1-3250296CBDF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desconto da nota fiscal</t>
      </text>
    </comment>
    <comment ref="I9" authorId="2" shapeId="0" xr:uid="{B0C290BA-EA1F-4F58-9F84-FC6DD228315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Conferir o desconto negociado com a Industria.</t>
      </text>
    </comment>
    <comment ref="C34" authorId="3" shapeId="0" xr:uid="{1DA9FCFE-780B-4F5D-870B-1EE61CC8269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Não considerar ST.</t>
      </text>
    </comment>
    <comment ref="C38" authorId="4" shapeId="0" xr:uid="{15A3E038-DDC3-4DB5-AEA6-E10A3C418CB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CASO O DESCONTO NÃO SEJA DESCRIMINADO, E ESTIVER SOMADO O PF+ST+DESCONTO</t>
      </text>
    </comment>
  </commentList>
</comments>
</file>

<file path=xl/sharedStrings.xml><?xml version="1.0" encoding="utf-8"?>
<sst xmlns="http://schemas.openxmlformats.org/spreadsheetml/2006/main" count="128" uniqueCount="77">
  <si>
    <t>Razão Social:</t>
  </si>
  <si>
    <t>CNPJ:</t>
  </si>
  <si>
    <t>Número da Nota:</t>
  </si>
  <si>
    <t>Data:</t>
  </si>
  <si>
    <t>EAN</t>
  </si>
  <si>
    <t>PF</t>
  </si>
  <si>
    <t>Desconto</t>
  </si>
  <si>
    <t>Qtdd</t>
  </si>
  <si>
    <t>VT NF</t>
  </si>
  <si>
    <t>Valores aplicados</t>
  </si>
  <si>
    <t>Valor Correto</t>
  </si>
  <si>
    <t xml:space="preserve">VT </t>
  </si>
  <si>
    <t>TOTAL</t>
  </si>
  <si>
    <t>Divergência</t>
  </si>
  <si>
    <t>TOTAL SEM ST</t>
  </si>
  <si>
    <t>VALOR SEM DESCONTO</t>
  </si>
  <si>
    <t>VALOR TOTAL SEMDESCONTO</t>
  </si>
  <si>
    <t>X</t>
  </si>
  <si>
    <t>VALOR PF -&gt;</t>
  </si>
  <si>
    <t>VALOR FINAL UNITÁRIO -&gt;</t>
  </si>
  <si>
    <t>VALOR DESCONTO APLICADO -&gt;</t>
  </si>
  <si>
    <t>Produto</t>
  </si>
  <si>
    <t>Código Ean</t>
  </si>
  <si>
    <t>Indústria</t>
  </si>
  <si>
    <t>PBM</t>
  </si>
  <si>
    <t>Qtd.</t>
  </si>
  <si>
    <t>Qtd Atendida</t>
  </si>
  <si>
    <t>Qtd Faltas</t>
  </si>
  <si>
    <t>Qtd. Mínima</t>
  </si>
  <si>
    <t>Valor</t>
  </si>
  <si>
    <t>Desc.</t>
  </si>
  <si>
    <t>Valor Unit. Final</t>
  </si>
  <si>
    <t>Valor Final</t>
  </si>
  <si>
    <t>BISMU-JET (25+25+15)MG/ML SUS OR X 20ML</t>
  </si>
  <si>
    <t>LEGRAND</t>
  </si>
  <si>
    <t>CELERG 0,25MG+2MG CT C/2BL X 10CPR</t>
  </si>
  <si>
    <t>CELERG 0,25MG+2MG/5ML XPE X 120ML</t>
  </si>
  <si>
    <t>COLIRIO LEGRAND 0,15MG/ML+0,3MG/ML SOL OFT X 20ML</t>
  </si>
  <si>
    <t>DORILEN 500MG+10MG+5MG X 12CPR</t>
  </si>
  <si>
    <t>DORILEN (500+10+5)MG/1,5ML SOL OR FR X 15ML</t>
  </si>
  <si>
    <t>ESPASMO FLATOL (80+2,5)MG/ML EMU OR GTS X 20ML</t>
  </si>
  <si>
    <t>EXPEC (0,4+20+4+6)MG/ML XPE FR X 120ML</t>
  </si>
  <si>
    <t>INFLALID 100MG X 12CPR</t>
  </si>
  <si>
    <t>REPOFLOR 100MG FR X 12CPS GEL DUR</t>
  </si>
  <si>
    <t>REPOFLOR 200MG FR X 6CPS GEL DUR</t>
  </si>
  <si>
    <t>SUAVICID (C2) 40MG/G+0,5MG/G+0,1MG/G CRM DERM BG X 15G</t>
  </si>
  <si>
    <t>SUAVICID (C2) 40MG/G+0,5MG/G+0,1MG/G CRM DERM BG X 30G</t>
  </si>
  <si>
    <t>TOBRACULAR 3MG/ML SOL OFT FR X 5ML</t>
  </si>
  <si>
    <t>CLEANKINOL 40MG/G GEL DERM BG X 30G</t>
  </si>
  <si>
    <t>EXPECTAMIN 0,4MG+4MG+20MG/ML SOL ORAL X/120 ML</t>
  </si>
  <si>
    <t>DORILEN (500+10+5)MG/1,5ML SOL OR FR X 20ML</t>
  </si>
  <si>
    <t>DICLOAIR 11,6MG X 60G</t>
  </si>
  <si>
    <t>MARACUJA CONCENTRIX S/ACUCAR 0,1ML/ML+0,07ML/ML+50MG/ML SOL OR X 100ML</t>
  </si>
  <si>
    <t>NATUS GERIN 5 BL X 10 CPS</t>
  </si>
  <si>
    <t>PLANTARE PO EFERV 10SACH X 5G</t>
  </si>
  <si>
    <t>SUL CATARINENSE COMERCIO DE MED</t>
  </si>
  <si>
    <t>18.556.360/0001-30</t>
  </si>
  <si>
    <t>Qtd. Inicial</t>
  </si>
  <si>
    <t>Margem Seguranca</t>
  </si>
  <si>
    <t>VONAU FLASH 4MG COM X10 COMP. DESINT. 4MG DESINT OR X 10CPR (X 0)</t>
  </si>
  <si>
    <t>LEVEL 0,10MG/0,02MG COM REV 21CP 0,1MG+0,02MG X 21CPR REV (X 0)</t>
  </si>
  <si>
    <t>XEFO 8MG COM REV X 20 ALUALU 8MG X 20CPR REV (X 0)</t>
  </si>
  <si>
    <t>LEVEL 0,10MG/0,02MG COM REV3BL 63 CP 100MCG+20MCG 3BL X 21CPR REV (X 0)</t>
  </si>
  <si>
    <t>VENULA 200MG X 30CPS GEL DUR (X 0)</t>
  </si>
  <si>
    <t>STELE 1MG/G CR VAG X 50G + 5APL 1MG/G CRM VAG BG X 50G + 5APLIC (X 0)</t>
  </si>
  <si>
    <t>GESTRELAN 0,15MG/0,03MG COMX21 0,15MG+0,03MG X 21CPR (X 0)</t>
  </si>
  <si>
    <t>DOSS 7.000 UI X 12 CAP 7000UI X 12CPS GEL MOL (X 0)</t>
  </si>
  <si>
    <t>NOVANLO 2,5MG X 30 COM 2,5MG X 30CPR (X 0)</t>
  </si>
  <si>
    <t>NORESTIN 0,35MG COM X35 0,35MG X 35CPR (X 0)</t>
  </si>
  <si>
    <t>ECASIL-81 81MG COM REV X 30 81 MG X 30 CPR REV (X 0)</t>
  </si>
  <si>
    <t>DTN-FOL 400MCG 10MG CAP BL X90 ( NOVO) 400MCG+10MG X 90CPS GEL MOL (X 0)</t>
  </si>
  <si>
    <t>DOSS 7.000 UI X 4 CAP 7000UI X 4CPS GEL MOL (X 0)</t>
  </si>
  <si>
    <t>DOSS 1000 UI CAP X 30 1000UI X 30CPS GEL MOL (X 0)</t>
  </si>
  <si>
    <t>CONTRACTUBEXGEL X20G GEL BG X 20G (X 0)</t>
  </si>
  <si>
    <t>Responsável/motivo:</t>
  </si>
  <si>
    <t>COM A ST APLICADA -&gt;</t>
  </si>
  <si>
    <t>COMO DESCOBRIR O VALOR DESCONTO APLICADO (quando a % não aparece na 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</si>
</sst>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#,##0.00;[Red]\-&quot;R$&quot;#,##0.00"/>
    <numFmt numFmtId="165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73879C"/>
      <name val="Arial"/>
      <family val="2"/>
    </font>
    <font>
      <b/>
      <sz val="10"/>
      <color rgb="FF337AB7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2"/>
      <color rgb="FFFF66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theme="4" tint="0.5999938962981048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96">
    <xf numFmtId="0" fontId="0" fillId="0" borderId="0" xfId="0"/>
    <xf numFmtId="2" fontId="0" fillId="0" borderId="0" xfId="0" applyNumberFormat="1"/>
    <xf numFmtId="1" fontId="0" fillId="0" borderId="0" xfId="0" applyNumberFormat="1"/>
    <xf numFmtId="44" fontId="0" fillId="0" borderId="0" xfId="0" applyNumberFormat="1"/>
    <xf numFmtId="10" fontId="0" fillId="0" borderId="0" xfId="0" applyNumberFormat="1"/>
    <xf numFmtId="10" fontId="0" fillId="3" borderId="1" xfId="0" applyNumberFormat="1" applyFill="1" applyBorder="1"/>
    <xf numFmtId="1" fontId="0" fillId="3" borderId="1" xfId="0" applyNumberFormat="1" applyFill="1" applyBorder="1"/>
    <xf numFmtId="44" fontId="0" fillId="3" borderId="1" xfId="0" applyNumberFormat="1" applyFill="1" applyBorder="1"/>
    <xf numFmtId="8" fontId="1" fillId="2" borderId="1" xfId="0" applyNumberFormat="1" applyFont="1" applyFill="1" applyBorder="1"/>
    <xf numFmtId="1" fontId="1" fillId="4" borderId="1" xfId="0" applyNumberFormat="1" applyFont="1" applyFill="1" applyBorder="1"/>
    <xf numFmtId="0" fontId="0" fillId="3" borderId="0" xfId="0" applyFill="1"/>
    <xf numFmtId="0" fontId="0" fillId="3" borderId="2" xfId="0" applyFill="1" applyBorder="1"/>
    <xf numFmtId="0" fontId="3" fillId="3" borderId="0" xfId="0" applyFont="1" applyFill="1" applyAlignment="1">
      <alignment horizontal="left"/>
    </xf>
    <xf numFmtId="44" fontId="3" fillId="3" borderId="1" xfId="0" applyNumberFormat="1" applyFont="1" applyFill="1" applyBorder="1"/>
    <xf numFmtId="8" fontId="1" fillId="2" borderId="7" xfId="0" applyNumberFormat="1" applyFont="1" applyFill="1" applyBorder="1"/>
    <xf numFmtId="8" fontId="0" fillId="3" borderId="0" xfId="0" applyNumberFormat="1" applyFill="1"/>
    <xf numFmtId="165" fontId="0" fillId="0" borderId="0" xfId="0" applyNumberFormat="1"/>
    <xf numFmtId="0" fontId="0" fillId="0" borderId="13" xfId="0" applyBorder="1"/>
    <xf numFmtId="0" fontId="3" fillId="0" borderId="12" xfId="0" applyFont="1" applyBorder="1"/>
    <xf numFmtId="10" fontId="0" fillId="3" borderId="1" xfId="1" applyNumberFormat="1" applyFont="1" applyFill="1" applyBorder="1"/>
    <xf numFmtId="0" fontId="3" fillId="3" borderId="4" xfId="0" applyFont="1" applyFill="1" applyBorder="1" applyAlignment="1">
      <alignment horizontal="right"/>
    </xf>
    <xf numFmtId="0" fontId="6" fillId="0" borderId="17" xfId="2" applyBorder="1" applyAlignment="1">
      <alignment horizontal="left" vertical="center"/>
    </xf>
    <xf numFmtId="0" fontId="6" fillId="0" borderId="18" xfId="2" applyBorder="1" applyAlignment="1">
      <alignment horizontal="left" vertical="center"/>
    </xf>
    <xf numFmtId="0" fontId="6" fillId="0" borderId="19" xfId="2" applyBorder="1" applyAlignment="1">
      <alignment horizontal="left" vertical="center"/>
    </xf>
    <xf numFmtId="0" fontId="4" fillId="6" borderId="18" xfId="0" applyFont="1" applyFill="1" applyBorder="1" applyAlignment="1">
      <alignment vertical="center"/>
    </xf>
    <xf numFmtId="0" fontId="4" fillId="6" borderId="18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right" vertical="center"/>
    </xf>
    <xf numFmtId="0" fontId="4" fillId="6" borderId="18" xfId="0" applyFont="1" applyFill="1" applyBorder="1" applyAlignment="1">
      <alignment horizontal="right" vertical="center"/>
    </xf>
    <xf numFmtId="8" fontId="4" fillId="6" borderId="18" xfId="0" applyNumberFormat="1" applyFont="1" applyFill="1" applyBorder="1" applyAlignment="1">
      <alignment horizontal="right" vertical="center"/>
    </xf>
    <xf numFmtId="10" fontId="4" fillId="6" borderId="18" xfId="0" applyNumberFormat="1" applyFont="1" applyFill="1" applyBorder="1" applyAlignment="1">
      <alignment vertical="center"/>
    </xf>
    <xf numFmtId="8" fontId="4" fillId="6" borderId="19" xfId="0" applyNumberFormat="1" applyFont="1" applyFill="1" applyBorder="1" applyAlignment="1">
      <alignment horizontal="right" vertical="center"/>
    </xf>
    <xf numFmtId="0" fontId="4" fillId="0" borderId="21" xfId="0" applyFont="1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8" fontId="4" fillId="0" borderId="21" xfId="0" applyNumberFormat="1" applyFont="1" applyBorder="1" applyAlignment="1">
      <alignment horizontal="right" vertical="center"/>
    </xf>
    <xf numFmtId="10" fontId="4" fillId="0" borderId="21" xfId="0" applyNumberFormat="1" applyFont="1" applyBorder="1" applyAlignment="1">
      <alignment vertical="center"/>
    </xf>
    <xf numFmtId="8" fontId="4" fillId="0" borderId="22" xfId="0" applyNumberFormat="1" applyFont="1" applyBorder="1" applyAlignment="1">
      <alignment horizontal="right" vertical="center"/>
    </xf>
    <xf numFmtId="0" fontId="4" fillId="6" borderId="21" xfId="0" applyFont="1" applyFill="1" applyBorder="1" applyAlignment="1">
      <alignment vertical="center"/>
    </xf>
    <xf numFmtId="0" fontId="4" fillId="6" borderId="2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right" vertical="center"/>
    </xf>
    <xf numFmtId="0" fontId="4" fillId="6" borderId="21" xfId="0" applyFont="1" applyFill="1" applyBorder="1" applyAlignment="1">
      <alignment horizontal="right" vertical="center"/>
    </xf>
    <xf numFmtId="8" fontId="4" fillId="6" borderId="21" xfId="0" applyNumberFormat="1" applyFont="1" applyFill="1" applyBorder="1" applyAlignment="1">
      <alignment horizontal="right" vertical="center"/>
    </xf>
    <xf numFmtId="10" fontId="4" fillId="6" borderId="21" xfId="0" applyNumberFormat="1" applyFont="1" applyFill="1" applyBorder="1" applyAlignment="1">
      <alignment vertical="center"/>
    </xf>
    <xf numFmtId="8" fontId="4" fillId="6" borderId="22" xfId="0" applyNumberFormat="1" applyFont="1" applyFill="1" applyBorder="1" applyAlignment="1">
      <alignment horizontal="right" vertical="center"/>
    </xf>
    <xf numFmtId="1" fontId="4" fillId="6" borderId="17" xfId="0" applyNumberFormat="1" applyFont="1" applyFill="1" applyBorder="1" applyAlignment="1">
      <alignment vertical="center"/>
    </xf>
    <xf numFmtId="1" fontId="4" fillId="0" borderId="20" xfId="0" applyNumberFormat="1" applyFont="1" applyBorder="1" applyAlignment="1">
      <alignment vertical="center"/>
    </xf>
    <xf numFmtId="1" fontId="4" fillId="6" borderId="20" xfId="0" applyNumberFormat="1" applyFont="1" applyFill="1" applyBorder="1" applyAlignment="1">
      <alignment vertical="center"/>
    </xf>
    <xf numFmtId="10" fontId="4" fillId="6" borderId="18" xfId="0" applyNumberFormat="1" applyFont="1" applyFill="1" applyBorder="1" applyAlignment="1">
      <alignment horizontal="right" vertical="center"/>
    </xf>
    <xf numFmtId="10" fontId="4" fillId="0" borderId="21" xfId="0" applyNumberFormat="1" applyFont="1" applyBorder="1" applyAlignment="1">
      <alignment horizontal="right" vertical="center"/>
    </xf>
    <xf numFmtId="10" fontId="4" fillId="6" borderId="21" xfId="0" applyNumberFormat="1" applyFont="1" applyFill="1" applyBorder="1" applyAlignment="1">
      <alignment horizontal="right" vertical="center"/>
    </xf>
    <xf numFmtId="1" fontId="7" fillId="4" borderId="1" xfId="0" applyNumberFormat="1" applyFont="1" applyFill="1" applyBorder="1"/>
    <xf numFmtId="0" fontId="8" fillId="7" borderId="1" xfId="0" applyFont="1" applyFill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0" borderId="14" xfId="0" applyFont="1" applyBorder="1"/>
    <xf numFmtId="10" fontId="3" fillId="5" borderId="16" xfId="1" applyNumberFormat="1" applyFont="1" applyFill="1" applyBorder="1"/>
    <xf numFmtId="0" fontId="3" fillId="8" borderId="15" xfId="0" applyFont="1" applyFill="1" applyBorder="1"/>
    <xf numFmtId="0" fontId="3" fillId="8" borderId="0" xfId="0" applyFont="1" applyFill="1"/>
    <xf numFmtId="9" fontId="2" fillId="0" borderId="16" xfId="1" applyFont="1" applyBorder="1"/>
    <xf numFmtId="0" fontId="2" fillId="0" borderId="0" xfId="0" applyFont="1"/>
    <xf numFmtId="44" fontId="0" fillId="5" borderId="1" xfId="0" applyNumberFormat="1" applyFill="1" applyBorder="1"/>
    <xf numFmtId="164" fontId="0" fillId="5" borderId="1" xfId="0" applyNumberFormat="1" applyFill="1" applyBorder="1"/>
    <xf numFmtId="8" fontId="1" fillId="9" borderId="1" xfId="0" applyNumberFormat="1" applyFont="1" applyFill="1" applyBorder="1"/>
    <xf numFmtId="8" fontId="0" fillId="5" borderId="1" xfId="0" applyNumberFormat="1" applyFill="1" applyBorder="1"/>
    <xf numFmtId="44" fontId="10" fillId="5" borderId="1" xfId="0" applyNumberFormat="1" applyFont="1" applyFill="1" applyBorder="1"/>
    <xf numFmtId="0" fontId="0" fillId="8" borderId="15" xfId="0" applyFill="1" applyBorder="1"/>
    <xf numFmtId="10" fontId="0" fillId="0" borderId="16" xfId="1" applyNumberFormat="1" applyFont="1" applyBorder="1"/>
    <xf numFmtId="10" fontId="0" fillId="0" borderId="0" xfId="1" applyNumberFormat="1" applyFont="1"/>
    <xf numFmtId="0" fontId="9" fillId="7" borderId="14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9" fillId="7" borderId="16" xfId="0" applyFont="1" applyFill="1" applyBorder="1" applyAlignment="1">
      <alignment horizontal="center"/>
    </xf>
    <xf numFmtId="14" fontId="3" fillId="3" borderId="4" xfId="0" applyNumberFormat="1" applyFont="1" applyFill="1" applyBorder="1" applyAlignment="1">
      <alignment horizontal="left"/>
    </xf>
    <xf numFmtId="14" fontId="3" fillId="3" borderId="5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3" fontId="3" fillId="3" borderId="3" xfId="0" applyNumberFormat="1" applyFont="1" applyFill="1" applyBorder="1" applyAlignment="1">
      <alignment horizontal="left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44" fontId="10" fillId="5" borderId="1" xfId="0" applyNumberFormat="1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1" fontId="1" fillId="2" borderId="7" xfId="0" applyNumberFormat="1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1" fontId="0" fillId="4" borderId="7" xfId="0" applyNumberFormat="1" applyFont="1" applyFill="1" applyBorder="1" applyAlignment="1">
      <alignment horizontal="center"/>
    </xf>
    <xf numFmtId="1" fontId="0" fillId="4" borderId="8" xfId="0" applyNumberFormat="1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1" fontId="1" fillId="4" borderId="9" xfId="0" applyNumberFormat="1" applyFont="1" applyFill="1" applyBorder="1" applyAlignment="1">
      <alignment horizontal="center"/>
    </xf>
    <xf numFmtId="8" fontId="0" fillId="4" borderId="7" xfId="0" applyNumberFormat="1" applyFont="1" applyFill="1" applyBorder="1" applyAlignment="1">
      <alignment horizontal="center"/>
    </xf>
    <xf numFmtId="8" fontId="0" fillId="4" borderId="8" xfId="0" applyNumberFormat="1" applyFont="1" applyFill="1" applyBorder="1" applyAlignment="1">
      <alignment horizontal="center"/>
    </xf>
    <xf numFmtId="8" fontId="0" fillId="4" borderId="9" xfId="0" applyNumberFormat="1" applyFont="1" applyFill="1" applyBorder="1" applyAlignment="1">
      <alignment horizontal="center"/>
    </xf>
  </cellXfs>
  <cellStyles count="3">
    <cellStyle name="Hiperlink" xfId="2" builtinId="8"/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6600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armarcas Office" id="{1D3E7793-A710-490A-BCEF-C84E1CC9811F}" userId="758e38c245221977" providerId="Windows Liv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9" dT="2020-02-06T11:54:07.44" personId="{1D3E7793-A710-490A-BCEF-C84E1CC9811F}" id="{0CA18474-DF17-419F-BBF9-EDCE3405200A}">
    <text>nunca considerar ST</text>
  </threadedComment>
  <threadedComment ref="E9" dT="2020-02-06T11:56:55.79" personId="{1D3E7793-A710-490A-BCEF-C84E1CC9811F}" id="{56B557FA-5F55-472A-8EC1-3250296CBDFD}">
    <text>desconto da nota fiscal</text>
  </threadedComment>
  <threadedComment ref="I9" dT="2020-02-06T11:54:37.38" personId="{1D3E7793-A710-490A-BCEF-C84E1CC9811F}" id="{B0C290BA-EA1F-4F58-9F84-FC6DD228315C}">
    <text>Conferir o desconto negociado com a Industria.</text>
  </threadedComment>
  <threadedComment ref="C34" dT="2020-02-06T11:51:13.76" personId="{1D3E7793-A710-490A-BCEF-C84E1CC9811F}" id="{1DA9FCFE-780B-4F5D-870B-1EE61CC82693}">
    <text>Não considerar ST.</text>
  </threadedComment>
  <threadedComment ref="C38" dT="2020-02-06T17:45:28.53" personId="{1D3E7793-A710-490A-BCEF-C84E1CC9811F}" id="{15A3E038-DDC3-4DB5-AEA6-E10A3C418CB2}">
    <text>CASO O DESCONTO NÃO SEJA DESCRIMINADO, E ESTIVER SOMADO O PF+ST+DESCONTO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javascript:;" TargetMode="External"/><Relationship Id="rId13" Type="http://schemas.openxmlformats.org/officeDocument/2006/relationships/hyperlink" Target="javascript:;" TargetMode="External"/><Relationship Id="rId18" Type="http://schemas.openxmlformats.org/officeDocument/2006/relationships/hyperlink" Target="javascript:;" TargetMode="External"/><Relationship Id="rId26" Type="http://schemas.openxmlformats.org/officeDocument/2006/relationships/printerSettings" Target="../printerSettings/printerSettings2.bin"/><Relationship Id="rId3" Type="http://schemas.openxmlformats.org/officeDocument/2006/relationships/hyperlink" Target="javascript:;" TargetMode="External"/><Relationship Id="rId21" Type="http://schemas.openxmlformats.org/officeDocument/2006/relationships/hyperlink" Target="javascript:;" TargetMode="External"/><Relationship Id="rId7" Type="http://schemas.openxmlformats.org/officeDocument/2006/relationships/hyperlink" Target="javascript:;" TargetMode="External"/><Relationship Id="rId12" Type="http://schemas.openxmlformats.org/officeDocument/2006/relationships/hyperlink" Target="javascript:;" TargetMode="External"/><Relationship Id="rId17" Type="http://schemas.openxmlformats.org/officeDocument/2006/relationships/hyperlink" Target="javascript:;" TargetMode="External"/><Relationship Id="rId25" Type="http://schemas.openxmlformats.org/officeDocument/2006/relationships/hyperlink" Target="javascript:;" TargetMode="External"/><Relationship Id="rId2" Type="http://schemas.openxmlformats.org/officeDocument/2006/relationships/hyperlink" Target="javascript:;" TargetMode="External"/><Relationship Id="rId16" Type="http://schemas.openxmlformats.org/officeDocument/2006/relationships/hyperlink" Target="javascript:;" TargetMode="External"/><Relationship Id="rId20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Relationship Id="rId6" Type="http://schemas.openxmlformats.org/officeDocument/2006/relationships/hyperlink" Target="javascript:;" TargetMode="External"/><Relationship Id="rId11" Type="http://schemas.openxmlformats.org/officeDocument/2006/relationships/hyperlink" Target="javascript:;" TargetMode="External"/><Relationship Id="rId24" Type="http://schemas.openxmlformats.org/officeDocument/2006/relationships/hyperlink" Target="javascript:;" TargetMode="External"/><Relationship Id="rId5" Type="http://schemas.openxmlformats.org/officeDocument/2006/relationships/hyperlink" Target="javascript:;" TargetMode="External"/><Relationship Id="rId15" Type="http://schemas.openxmlformats.org/officeDocument/2006/relationships/hyperlink" Target="javascript:;" TargetMode="External"/><Relationship Id="rId23" Type="http://schemas.openxmlformats.org/officeDocument/2006/relationships/hyperlink" Target="javascript:;" TargetMode="External"/><Relationship Id="rId10" Type="http://schemas.openxmlformats.org/officeDocument/2006/relationships/hyperlink" Target="javascript:;" TargetMode="External"/><Relationship Id="rId19" Type="http://schemas.openxmlformats.org/officeDocument/2006/relationships/hyperlink" Target="javascript:;" TargetMode="External"/><Relationship Id="rId4" Type="http://schemas.openxmlformats.org/officeDocument/2006/relationships/hyperlink" Target="javascript:;" TargetMode="External"/><Relationship Id="rId9" Type="http://schemas.openxmlformats.org/officeDocument/2006/relationships/hyperlink" Target="javascript:;" TargetMode="External"/><Relationship Id="rId14" Type="http://schemas.openxmlformats.org/officeDocument/2006/relationships/hyperlink" Target="javascript:;" TargetMode="External"/><Relationship Id="rId22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8"/>
  <sheetViews>
    <sheetView showGridLines="0" tabSelected="1" zoomScale="63" zoomScaleNormal="70" workbookViewId="0">
      <selection activeCell="J16" sqref="J16"/>
    </sheetView>
  </sheetViews>
  <sheetFormatPr defaultRowHeight="14.5" x14ac:dyDescent="0.35"/>
  <cols>
    <col min="1" max="1" width="3.54296875" customWidth="1"/>
    <col min="2" max="2" width="27.6328125" bestFit="1" customWidth="1"/>
    <col min="3" max="3" width="60.81640625" customWidth="1"/>
    <col min="4" max="4" width="11.54296875" customWidth="1"/>
    <col min="5" max="5" width="10.1796875" bestFit="1" customWidth="1"/>
    <col min="7" max="7" width="15.26953125" bestFit="1" customWidth="1"/>
    <col min="8" max="8" width="8.26953125" bestFit="1" customWidth="1"/>
    <col min="9" max="9" width="12.1796875" customWidth="1"/>
    <col min="10" max="10" width="9.54296875" bestFit="1" customWidth="1"/>
    <col min="11" max="11" width="12.81640625" bestFit="1" customWidth="1"/>
    <col min="12" max="12" width="15.453125" bestFit="1" customWidth="1"/>
    <col min="13" max="13" width="13" customWidth="1"/>
    <col min="14" max="14" width="15.81640625" customWidth="1"/>
  </cols>
  <sheetData>
    <row r="1" spans="2:14" ht="15" thickBot="1" x14ac:dyDescent="0.4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2:14" ht="15" thickBot="1" x14ac:dyDescent="0.4">
      <c r="B2" s="11" t="s">
        <v>0</v>
      </c>
      <c r="C2" s="75" t="s">
        <v>55</v>
      </c>
      <c r="D2" s="76"/>
      <c r="E2" s="76"/>
      <c r="F2" s="76"/>
      <c r="G2" s="76"/>
      <c r="H2" s="76"/>
      <c r="I2" s="76"/>
      <c r="J2" s="76"/>
      <c r="K2" s="77"/>
      <c r="L2" s="10"/>
      <c r="M2" s="10"/>
      <c r="N2" s="10"/>
    </row>
    <row r="3" spans="2:14" ht="15" thickBot="1" x14ac:dyDescent="0.4">
      <c r="B3" s="11" t="s">
        <v>1</v>
      </c>
      <c r="C3" s="75" t="s">
        <v>56</v>
      </c>
      <c r="D3" s="76"/>
      <c r="E3" s="76"/>
      <c r="F3" s="76"/>
      <c r="G3" s="76"/>
      <c r="H3" s="76"/>
      <c r="I3" s="76"/>
      <c r="J3" s="76"/>
      <c r="K3" s="77"/>
      <c r="L3" s="10"/>
      <c r="M3" s="10"/>
      <c r="N3" s="10"/>
    </row>
    <row r="4" spans="2:14" ht="15" thickBot="1" x14ac:dyDescent="0.4">
      <c r="B4" s="11" t="s">
        <v>2</v>
      </c>
      <c r="C4" s="78">
        <v>865078</v>
      </c>
      <c r="D4" s="76"/>
      <c r="E4" s="76"/>
      <c r="F4" s="76"/>
      <c r="G4" s="20" t="s">
        <v>3</v>
      </c>
      <c r="H4" s="73">
        <v>43859</v>
      </c>
      <c r="I4" s="73"/>
      <c r="J4" s="73"/>
      <c r="K4" s="74"/>
      <c r="L4" s="10"/>
      <c r="M4" s="10"/>
      <c r="N4" s="10"/>
    </row>
    <row r="5" spans="2:14" ht="15" thickBot="1" x14ac:dyDescent="0.4">
      <c r="B5" s="11" t="s">
        <v>74</v>
      </c>
      <c r="C5" s="75"/>
      <c r="D5" s="76"/>
      <c r="E5" s="76"/>
      <c r="F5" s="76"/>
      <c r="G5" s="76"/>
      <c r="H5" s="76"/>
      <c r="I5" s="76"/>
      <c r="J5" s="76"/>
      <c r="K5" s="77"/>
      <c r="L5" s="10"/>
      <c r="M5" s="10"/>
      <c r="N5" s="10"/>
    </row>
    <row r="6" spans="2:14" x14ac:dyDescent="0.35">
      <c r="B6" s="10"/>
      <c r="C6" s="10"/>
      <c r="D6" s="12"/>
      <c r="E6" s="12"/>
      <c r="F6" s="12"/>
      <c r="G6" s="12"/>
      <c r="H6" s="12"/>
      <c r="I6" s="12"/>
      <c r="J6" s="12"/>
      <c r="K6" s="12"/>
      <c r="L6" s="10"/>
      <c r="M6" s="10"/>
      <c r="N6" s="10"/>
    </row>
    <row r="7" spans="2:14" x14ac:dyDescent="0.35"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10"/>
      <c r="N7" s="10"/>
    </row>
    <row r="8" spans="2:14" x14ac:dyDescent="0.35">
      <c r="B8" s="83" t="s">
        <v>4</v>
      </c>
      <c r="C8" s="81" t="s">
        <v>21</v>
      </c>
      <c r="D8" s="83" t="s">
        <v>9</v>
      </c>
      <c r="E8" s="83"/>
      <c r="F8" s="83"/>
      <c r="G8" s="83"/>
      <c r="H8" s="83" t="s">
        <v>10</v>
      </c>
      <c r="I8" s="83"/>
      <c r="J8" s="83"/>
      <c r="K8" s="83"/>
      <c r="L8" s="80" t="s">
        <v>13</v>
      </c>
      <c r="M8" s="79" t="s">
        <v>15</v>
      </c>
      <c r="N8" s="79" t="s">
        <v>16</v>
      </c>
    </row>
    <row r="9" spans="2:14" x14ac:dyDescent="0.35">
      <c r="B9" s="83"/>
      <c r="C9" s="82"/>
      <c r="D9" s="52" t="s">
        <v>5</v>
      </c>
      <c r="E9" s="52" t="s">
        <v>6</v>
      </c>
      <c r="F9" s="52" t="s">
        <v>7</v>
      </c>
      <c r="G9" s="52" t="s">
        <v>8</v>
      </c>
      <c r="H9" s="52" t="s">
        <v>5</v>
      </c>
      <c r="I9" s="52" t="s">
        <v>6</v>
      </c>
      <c r="J9" s="52" t="s">
        <v>7</v>
      </c>
      <c r="K9" s="52" t="s">
        <v>11</v>
      </c>
      <c r="L9" s="80"/>
      <c r="M9" s="79"/>
      <c r="N9" s="79"/>
    </row>
    <row r="10" spans="2:14" x14ac:dyDescent="0.35">
      <c r="B10" s="9">
        <v>7896241296523</v>
      </c>
      <c r="C10" s="51" t="s">
        <v>59</v>
      </c>
      <c r="D10" s="8">
        <v>25.23</v>
      </c>
      <c r="E10" s="5">
        <v>7.0000000000000007E-2</v>
      </c>
      <c r="F10" s="6">
        <v>6</v>
      </c>
      <c r="G10" s="62">
        <f>(D10-(D10*E10))*F10</f>
        <v>140.7834</v>
      </c>
      <c r="H10" s="8">
        <v>25.23</v>
      </c>
      <c r="I10" s="19">
        <v>0.1</v>
      </c>
      <c r="J10" s="6">
        <v>6</v>
      </c>
      <c r="K10" s="62">
        <f t="shared" ref="K10:K13" si="0">(H10-(H10*I10))*J10</f>
        <v>136.24200000000002</v>
      </c>
      <c r="L10" s="62">
        <f t="shared" ref="L10:L13" si="1">G10-K10</f>
        <v>4.5413999999999817</v>
      </c>
      <c r="M10" s="14">
        <f>H10</f>
        <v>25.23</v>
      </c>
      <c r="N10" s="63">
        <f>M10*F10</f>
        <v>151.38</v>
      </c>
    </row>
    <row r="11" spans="2:14" x14ac:dyDescent="0.35">
      <c r="B11" s="9">
        <v>7896241248287</v>
      </c>
      <c r="C11" s="51" t="s">
        <v>60</v>
      </c>
      <c r="D11" s="8">
        <v>15.05</v>
      </c>
      <c r="E11" s="5">
        <v>7.0000000000000007E-2</v>
      </c>
      <c r="F11" s="6">
        <v>4</v>
      </c>
      <c r="G11" s="62">
        <f t="shared" ref="G11:G24" si="2">(D11-(D11*E11))*F11</f>
        <v>55.986000000000004</v>
      </c>
      <c r="H11" s="8">
        <v>15.05</v>
      </c>
      <c r="I11" s="19">
        <v>0.1</v>
      </c>
      <c r="J11" s="6">
        <v>4</v>
      </c>
      <c r="K11" s="62">
        <f>(H11-(H11*I11))*J11</f>
        <v>54.18</v>
      </c>
      <c r="L11" s="62">
        <f t="shared" si="1"/>
        <v>1.8060000000000045</v>
      </c>
      <c r="M11" s="14">
        <f t="shared" ref="M11:M13" si="3">H11</f>
        <v>15.05</v>
      </c>
      <c r="N11" s="63">
        <f>M11*F11</f>
        <v>60.2</v>
      </c>
    </row>
    <row r="12" spans="2:14" x14ac:dyDescent="0.35">
      <c r="B12" s="9">
        <v>7896112480709</v>
      </c>
      <c r="C12" s="51" t="s">
        <v>61</v>
      </c>
      <c r="D12" s="8">
        <v>17.420000000000002</v>
      </c>
      <c r="E12" s="5">
        <v>7.0000000000000007E-2</v>
      </c>
      <c r="F12" s="6">
        <v>3</v>
      </c>
      <c r="G12" s="62">
        <f t="shared" si="2"/>
        <v>48.601800000000004</v>
      </c>
      <c r="H12" s="8">
        <v>17.420000000000002</v>
      </c>
      <c r="I12" s="19">
        <v>0.1</v>
      </c>
      <c r="J12" s="6">
        <v>3</v>
      </c>
      <c r="K12" s="62">
        <f t="shared" si="0"/>
        <v>47.034000000000006</v>
      </c>
      <c r="L12" s="62">
        <f t="shared" si="1"/>
        <v>1.5677999999999983</v>
      </c>
      <c r="M12" s="14">
        <f t="shared" si="3"/>
        <v>17.420000000000002</v>
      </c>
      <c r="N12" s="63">
        <f t="shared" ref="N12:N13" si="4">M12*F12</f>
        <v>52.260000000000005</v>
      </c>
    </row>
    <row r="13" spans="2:14" x14ac:dyDescent="0.35">
      <c r="B13" s="9">
        <v>7896112448358</v>
      </c>
      <c r="C13" s="51" t="s">
        <v>62</v>
      </c>
      <c r="D13" s="8">
        <v>44.56</v>
      </c>
      <c r="E13" s="5">
        <v>7.0000000000000007E-2</v>
      </c>
      <c r="F13" s="6">
        <v>2</v>
      </c>
      <c r="G13" s="62">
        <f t="shared" si="2"/>
        <v>82.881600000000006</v>
      </c>
      <c r="H13" s="8">
        <v>44.56</v>
      </c>
      <c r="I13" s="19">
        <v>0.1</v>
      </c>
      <c r="J13" s="6">
        <v>2</v>
      </c>
      <c r="K13" s="62">
        <f t="shared" si="0"/>
        <v>80.207999999999998</v>
      </c>
      <c r="L13" s="62">
        <f t="shared" si="1"/>
        <v>2.6736000000000075</v>
      </c>
      <c r="M13" s="14">
        <f t="shared" si="3"/>
        <v>44.56</v>
      </c>
      <c r="N13" s="63">
        <f t="shared" si="4"/>
        <v>89.12</v>
      </c>
    </row>
    <row r="14" spans="2:14" x14ac:dyDescent="0.35">
      <c r="B14" s="9">
        <v>7896112452775</v>
      </c>
      <c r="C14" s="51" t="s">
        <v>63</v>
      </c>
      <c r="D14" s="8">
        <v>23.34</v>
      </c>
      <c r="E14" s="5">
        <v>7.0000000000000007E-2</v>
      </c>
      <c r="F14" s="6">
        <v>2</v>
      </c>
      <c r="G14" s="62">
        <f t="shared" si="2"/>
        <v>43.412399999999998</v>
      </c>
      <c r="H14" s="8">
        <v>23.34</v>
      </c>
      <c r="I14" s="19">
        <v>0.1</v>
      </c>
      <c r="J14" s="6">
        <v>2</v>
      </c>
      <c r="K14" s="62">
        <f t="shared" ref="K14:K24" si="5">(H14-(H14*I14))*J14</f>
        <v>42.012</v>
      </c>
      <c r="L14" s="62">
        <f t="shared" ref="L14:L24" si="6">G14-K14</f>
        <v>1.4003999999999976</v>
      </c>
      <c r="M14" s="14">
        <f t="shared" ref="M14:M24" si="7">H14</f>
        <v>23.34</v>
      </c>
      <c r="N14" s="63">
        <f t="shared" ref="N14:N24" si="8">M14*F14</f>
        <v>46.68</v>
      </c>
    </row>
    <row r="15" spans="2:14" x14ac:dyDescent="0.35">
      <c r="B15" s="9">
        <v>7896112400608</v>
      </c>
      <c r="C15" s="51" t="s">
        <v>64</v>
      </c>
      <c r="D15" s="8">
        <v>34.71</v>
      </c>
      <c r="E15" s="5">
        <v>7.0000000000000007E-2</v>
      </c>
      <c r="F15" s="6">
        <v>2</v>
      </c>
      <c r="G15" s="62">
        <f t="shared" si="2"/>
        <v>64.560599999999994</v>
      </c>
      <c r="H15" s="8">
        <v>34.71</v>
      </c>
      <c r="I15" s="19">
        <v>0.1</v>
      </c>
      <c r="J15" s="6">
        <v>2</v>
      </c>
      <c r="K15" s="62">
        <f t="shared" si="5"/>
        <v>62.478000000000002</v>
      </c>
      <c r="L15" s="62">
        <f t="shared" si="6"/>
        <v>2.0825999999999922</v>
      </c>
      <c r="M15" s="14">
        <f t="shared" si="7"/>
        <v>34.71</v>
      </c>
      <c r="N15" s="63">
        <f t="shared" si="8"/>
        <v>69.42</v>
      </c>
    </row>
    <row r="16" spans="2:14" x14ac:dyDescent="0.35">
      <c r="B16" s="9">
        <v>7896112400370</v>
      </c>
      <c r="C16" s="51" t="s">
        <v>65</v>
      </c>
      <c r="D16" s="8">
        <v>6.1</v>
      </c>
      <c r="E16" s="5">
        <v>7.0000000000000007E-2</v>
      </c>
      <c r="F16" s="6">
        <v>2</v>
      </c>
      <c r="G16" s="62">
        <f t="shared" si="2"/>
        <v>11.346</v>
      </c>
      <c r="H16" s="8">
        <v>6.1</v>
      </c>
      <c r="I16" s="19">
        <v>0.1</v>
      </c>
      <c r="J16" s="6">
        <v>2</v>
      </c>
      <c r="K16" s="62">
        <f t="shared" si="5"/>
        <v>10.979999999999999</v>
      </c>
      <c r="L16" s="62">
        <f t="shared" si="6"/>
        <v>0.36600000000000144</v>
      </c>
      <c r="M16" s="14">
        <f t="shared" si="7"/>
        <v>6.1</v>
      </c>
      <c r="N16" s="63">
        <f t="shared" si="8"/>
        <v>12.2</v>
      </c>
    </row>
    <row r="17" spans="2:14" x14ac:dyDescent="0.35">
      <c r="B17" s="9">
        <v>7896112400134</v>
      </c>
      <c r="C17" s="51" t="s">
        <v>66</v>
      </c>
      <c r="D17" s="8">
        <v>24.56</v>
      </c>
      <c r="E17" s="5">
        <v>0.1</v>
      </c>
      <c r="F17" s="6">
        <v>2</v>
      </c>
      <c r="G17" s="62">
        <f t="shared" si="2"/>
        <v>44.207999999999998</v>
      </c>
      <c r="H17" s="8">
        <v>24.56</v>
      </c>
      <c r="I17" s="19">
        <v>0.13</v>
      </c>
      <c r="J17" s="6">
        <v>2</v>
      </c>
      <c r="K17" s="62">
        <f t="shared" si="5"/>
        <v>42.734399999999994</v>
      </c>
      <c r="L17" s="62">
        <f t="shared" si="6"/>
        <v>1.4736000000000047</v>
      </c>
      <c r="M17" s="14">
        <f t="shared" si="7"/>
        <v>24.56</v>
      </c>
      <c r="N17" s="63">
        <f t="shared" si="8"/>
        <v>49.12</v>
      </c>
    </row>
    <row r="18" spans="2:14" x14ac:dyDescent="0.35">
      <c r="B18" s="9">
        <v>7896112422136</v>
      </c>
      <c r="C18" s="51" t="s">
        <v>67</v>
      </c>
      <c r="D18" s="8">
        <v>41.07</v>
      </c>
      <c r="E18" s="5">
        <v>7.0000000000000007E-2</v>
      </c>
      <c r="F18" s="6">
        <v>2</v>
      </c>
      <c r="G18" s="62">
        <f t="shared" si="2"/>
        <v>76.390199999999993</v>
      </c>
      <c r="H18" s="8">
        <v>41.07</v>
      </c>
      <c r="I18" s="19">
        <v>0.1</v>
      </c>
      <c r="J18" s="6">
        <v>2</v>
      </c>
      <c r="K18" s="62">
        <f t="shared" si="5"/>
        <v>73.926000000000002</v>
      </c>
      <c r="L18" s="62">
        <f t="shared" si="6"/>
        <v>2.4641999999999911</v>
      </c>
      <c r="M18" s="14">
        <f t="shared" si="7"/>
        <v>41.07</v>
      </c>
      <c r="N18" s="63">
        <f t="shared" si="8"/>
        <v>82.14</v>
      </c>
    </row>
    <row r="19" spans="2:14" x14ac:dyDescent="0.35">
      <c r="B19" s="9">
        <v>7896241274903</v>
      </c>
      <c r="C19" s="51" t="s">
        <v>68</v>
      </c>
      <c r="D19" s="8">
        <v>7.91</v>
      </c>
      <c r="E19" s="5">
        <v>7.0000000000000007E-2</v>
      </c>
      <c r="F19" s="6">
        <v>1</v>
      </c>
      <c r="G19" s="62">
        <f t="shared" si="2"/>
        <v>7.3563000000000001</v>
      </c>
      <c r="H19" s="8">
        <v>7.91</v>
      </c>
      <c r="I19" s="19">
        <v>0.1</v>
      </c>
      <c r="J19" s="6">
        <v>1</v>
      </c>
      <c r="K19" s="62">
        <f t="shared" si="5"/>
        <v>7.1189999999999998</v>
      </c>
      <c r="L19" s="62">
        <f t="shared" si="6"/>
        <v>0.23730000000000029</v>
      </c>
      <c r="M19" s="14">
        <f t="shared" si="7"/>
        <v>7.91</v>
      </c>
      <c r="N19" s="63">
        <f t="shared" si="8"/>
        <v>7.91</v>
      </c>
    </row>
    <row r="20" spans="2:14" x14ac:dyDescent="0.35">
      <c r="B20" s="9">
        <v>7896112416418</v>
      </c>
      <c r="C20" s="51" t="s">
        <v>69</v>
      </c>
      <c r="D20" s="8">
        <v>9.35</v>
      </c>
      <c r="E20" s="5">
        <v>7.0000000000000007E-2</v>
      </c>
      <c r="F20" s="6">
        <v>1</v>
      </c>
      <c r="G20" s="62">
        <f t="shared" si="2"/>
        <v>8.6954999999999991</v>
      </c>
      <c r="H20" s="8">
        <v>9.35</v>
      </c>
      <c r="I20" s="19">
        <v>0.1</v>
      </c>
      <c r="J20" s="6">
        <v>1</v>
      </c>
      <c r="K20" s="62">
        <f t="shared" si="5"/>
        <v>8.4149999999999991</v>
      </c>
      <c r="L20" s="62">
        <f t="shared" si="6"/>
        <v>0.28049999999999997</v>
      </c>
      <c r="M20" s="14">
        <f t="shared" si="7"/>
        <v>9.35</v>
      </c>
      <c r="N20" s="63">
        <f t="shared" si="8"/>
        <v>9.35</v>
      </c>
    </row>
    <row r="21" spans="2:14" x14ac:dyDescent="0.35">
      <c r="B21" s="9">
        <v>7896112400554</v>
      </c>
      <c r="C21" s="51" t="s">
        <v>70</v>
      </c>
      <c r="D21" s="8">
        <v>50.33</v>
      </c>
      <c r="E21" s="5">
        <v>7.0000000000000007E-2</v>
      </c>
      <c r="F21" s="6">
        <v>1</v>
      </c>
      <c r="G21" s="62">
        <f t="shared" si="2"/>
        <v>46.806899999999999</v>
      </c>
      <c r="H21" s="8">
        <v>50.33</v>
      </c>
      <c r="I21" s="19">
        <v>0.1</v>
      </c>
      <c r="J21" s="6">
        <v>1</v>
      </c>
      <c r="K21" s="62">
        <f t="shared" si="5"/>
        <v>45.296999999999997</v>
      </c>
      <c r="L21" s="62">
        <f t="shared" si="6"/>
        <v>1.5099000000000018</v>
      </c>
      <c r="M21" s="14">
        <f t="shared" si="7"/>
        <v>50.33</v>
      </c>
      <c r="N21" s="63">
        <f t="shared" si="8"/>
        <v>50.33</v>
      </c>
    </row>
    <row r="22" spans="2:14" x14ac:dyDescent="0.35">
      <c r="B22" s="9">
        <v>7896112400110</v>
      </c>
      <c r="C22" s="51" t="s">
        <v>71</v>
      </c>
      <c r="D22" s="8">
        <v>10.67</v>
      </c>
      <c r="E22" s="5">
        <v>0.1</v>
      </c>
      <c r="F22" s="6">
        <v>1</v>
      </c>
      <c r="G22" s="62">
        <f t="shared" si="2"/>
        <v>9.6029999999999998</v>
      </c>
      <c r="H22" s="8">
        <v>10.67</v>
      </c>
      <c r="I22" s="19">
        <v>0.13</v>
      </c>
      <c r="J22" s="6">
        <v>1</v>
      </c>
      <c r="K22" s="62">
        <f t="shared" si="5"/>
        <v>9.2828999999999997</v>
      </c>
      <c r="L22" s="62">
        <f t="shared" si="6"/>
        <v>0.32010000000000005</v>
      </c>
      <c r="M22" s="14">
        <f t="shared" si="7"/>
        <v>10.67</v>
      </c>
      <c r="N22" s="63">
        <f t="shared" si="8"/>
        <v>10.67</v>
      </c>
    </row>
    <row r="23" spans="2:14" x14ac:dyDescent="0.35">
      <c r="B23" s="9">
        <v>7896112427360</v>
      </c>
      <c r="C23" s="51" t="s">
        <v>72</v>
      </c>
      <c r="D23" s="8">
        <v>28.96</v>
      </c>
      <c r="E23" s="5">
        <v>0.1</v>
      </c>
      <c r="F23" s="6">
        <v>1</v>
      </c>
      <c r="G23" s="62">
        <f t="shared" si="2"/>
        <v>26.064</v>
      </c>
      <c r="H23" s="8">
        <v>28.96</v>
      </c>
      <c r="I23" s="19">
        <v>0.13</v>
      </c>
      <c r="J23" s="6">
        <v>1</v>
      </c>
      <c r="K23" s="62">
        <f t="shared" si="5"/>
        <v>25.1952</v>
      </c>
      <c r="L23" s="62">
        <f t="shared" si="6"/>
        <v>0.86880000000000024</v>
      </c>
      <c r="M23" s="14">
        <f t="shared" si="7"/>
        <v>28.96</v>
      </c>
      <c r="N23" s="63">
        <f t="shared" si="8"/>
        <v>28.96</v>
      </c>
    </row>
    <row r="24" spans="2:14" x14ac:dyDescent="0.35">
      <c r="B24" s="9">
        <v>7896112448440</v>
      </c>
      <c r="C24" s="51" t="s">
        <v>73</v>
      </c>
      <c r="D24" s="8">
        <v>49.84</v>
      </c>
      <c r="E24" s="5">
        <v>7.0000000000000007E-2</v>
      </c>
      <c r="F24" s="6">
        <v>2</v>
      </c>
      <c r="G24" s="62">
        <f t="shared" si="2"/>
        <v>92.702400000000011</v>
      </c>
      <c r="H24" s="8">
        <v>49.84</v>
      </c>
      <c r="I24" s="19">
        <v>0.1</v>
      </c>
      <c r="J24" s="6">
        <v>2</v>
      </c>
      <c r="K24" s="62">
        <f t="shared" si="5"/>
        <v>89.712000000000003</v>
      </c>
      <c r="L24" s="62">
        <f t="shared" si="6"/>
        <v>2.9904000000000082</v>
      </c>
      <c r="M24" s="14">
        <f t="shared" si="7"/>
        <v>49.84</v>
      </c>
      <c r="N24" s="63">
        <f t="shared" si="8"/>
        <v>99.68</v>
      </c>
    </row>
    <row r="25" spans="2:14" x14ac:dyDescent="0.35">
      <c r="B25" s="86"/>
      <c r="C25" s="87"/>
      <c r="D25" s="87"/>
      <c r="E25" s="87"/>
      <c r="F25" s="87"/>
      <c r="G25" s="87"/>
      <c r="H25" s="87"/>
      <c r="I25" s="87"/>
      <c r="J25" s="87"/>
      <c r="K25" s="87"/>
      <c r="L25" s="88"/>
      <c r="M25" s="15"/>
      <c r="N25" s="64">
        <f>SUM(N10:N24)</f>
        <v>819.42000000000007</v>
      </c>
    </row>
    <row r="26" spans="2:14" x14ac:dyDescent="0.35">
      <c r="B26" s="89" t="s">
        <v>14</v>
      </c>
      <c r="C26" s="90"/>
      <c r="D26" s="91"/>
      <c r="E26" s="91"/>
      <c r="F26" s="92"/>
      <c r="G26" s="13">
        <f>SUM(G10:G24)</f>
        <v>759.39810000000011</v>
      </c>
      <c r="H26" s="93" t="s">
        <v>12</v>
      </c>
      <c r="I26" s="94"/>
      <c r="J26" s="95"/>
      <c r="K26" s="13">
        <f>SUM(K10:K24)</f>
        <v>734.81550000000004</v>
      </c>
      <c r="L26" s="7"/>
      <c r="M26" s="10"/>
      <c r="N26" s="65">
        <f>N25-G26</f>
        <v>60.02189999999996</v>
      </c>
    </row>
    <row r="27" spans="2:14" x14ac:dyDescent="0.35">
      <c r="B27" s="86"/>
      <c r="C27" s="87"/>
      <c r="D27" s="87"/>
      <c r="E27" s="87"/>
      <c r="F27" s="87"/>
      <c r="G27" s="87"/>
      <c r="H27" s="87"/>
      <c r="I27" s="87"/>
      <c r="J27" s="87"/>
      <c r="K27" s="87"/>
      <c r="L27" s="88"/>
      <c r="M27" s="10"/>
      <c r="N27" s="10"/>
    </row>
    <row r="28" spans="2:14" ht="21" x14ac:dyDescent="0.5">
      <c r="B28" s="84" t="s">
        <v>12</v>
      </c>
      <c r="C28" s="84"/>
      <c r="D28" s="84"/>
      <c r="E28" s="84"/>
      <c r="F28" s="84"/>
      <c r="G28" s="84"/>
      <c r="H28" s="84"/>
      <c r="I28" s="84"/>
      <c r="J28" s="84"/>
      <c r="K28" s="84"/>
      <c r="L28" s="66">
        <f>G26-K26</f>
        <v>24.58260000000007</v>
      </c>
      <c r="M28" s="10"/>
      <c r="N28" s="10"/>
    </row>
    <row r="29" spans="2:14" x14ac:dyDescent="0.35">
      <c r="B29" s="2"/>
      <c r="C29" s="2"/>
      <c r="D29" s="3"/>
      <c r="E29" s="4"/>
      <c r="F29" s="16"/>
      <c r="G29" s="3"/>
      <c r="H29" s="3"/>
      <c r="I29" s="4"/>
      <c r="J29" s="2"/>
      <c r="K29" s="3"/>
      <c r="L29" s="3"/>
    </row>
    <row r="30" spans="2:14" ht="15" thickBot="1" x14ac:dyDescent="0.4">
      <c r="B30" s="2"/>
      <c r="C30" s="2"/>
      <c r="D30" s="3"/>
      <c r="E30" s="1"/>
      <c r="F30" s="1"/>
      <c r="G30" s="1"/>
      <c r="H30" s="1"/>
      <c r="I30" s="1"/>
      <c r="J30" s="1"/>
      <c r="K30" s="1"/>
      <c r="L30" s="3"/>
      <c r="N30" s="17"/>
    </row>
    <row r="31" spans="2:14" ht="16" thickBot="1" x14ac:dyDescent="0.4">
      <c r="B31" s="70" t="s">
        <v>76</v>
      </c>
      <c r="C31" s="71"/>
      <c r="D31" s="72"/>
      <c r="E31" s="1"/>
      <c r="F31" s="1"/>
      <c r="G31" s="1"/>
      <c r="H31" s="1"/>
      <c r="I31" s="1"/>
      <c r="J31" s="1"/>
      <c r="K31" s="1"/>
      <c r="L31" s="3"/>
    </row>
    <row r="32" spans="2:14" ht="15" thickBot="1" x14ac:dyDescent="0.4">
      <c r="E32" s="4"/>
      <c r="F32" s="1"/>
      <c r="G32" s="1"/>
      <c r="H32" s="1"/>
      <c r="I32" s="1"/>
      <c r="J32" s="1"/>
      <c r="K32" s="1"/>
      <c r="L32" s="3"/>
    </row>
    <row r="33" spans="2:11" ht="15" thickBot="1" x14ac:dyDescent="0.4">
      <c r="B33" s="54" t="s">
        <v>18</v>
      </c>
      <c r="C33" s="58">
        <v>29.77</v>
      </c>
      <c r="D33" s="60">
        <v>1</v>
      </c>
      <c r="E33" s="4"/>
      <c r="F33" s="1"/>
      <c r="G33" s="1"/>
      <c r="H33" s="1"/>
      <c r="I33" s="1"/>
      <c r="J33" s="1"/>
      <c r="K33" s="1"/>
    </row>
    <row r="34" spans="2:11" x14ac:dyDescent="0.35">
      <c r="B34" s="53" t="s">
        <v>19</v>
      </c>
      <c r="C34" s="59">
        <v>13.19</v>
      </c>
      <c r="D34" s="61" t="s">
        <v>17</v>
      </c>
      <c r="E34" s="4"/>
      <c r="F34" s="1"/>
      <c r="G34" s="1"/>
      <c r="H34" s="1"/>
      <c r="I34" s="1"/>
      <c r="J34" s="1"/>
      <c r="K34" s="1"/>
    </row>
    <row r="35" spans="2:11" ht="15" thickBot="1" x14ac:dyDescent="0.4">
      <c r="B35" s="18"/>
      <c r="C35" s="18"/>
      <c r="D35" s="18">
        <f>C34*D33</f>
        <v>13.19</v>
      </c>
      <c r="E35" s="69"/>
      <c r="F35" s="1"/>
      <c r="G35" s="1"/>
      <c r="H35" s="1"/>
      <c r="I35" s="1"/>
      <c r="J35" s="1"/>
      <c r="K35" s="1"/>
    </row>
    <row r="36" spans="2:11" ht="15" thickBot="1" x14ac:dyDescent="0.4">
      <c r="B36" s="56" t="s">
        <v>20</v>
      </c>
      <c r="C36" s="55"/>
      <c r="D36" s="57">
        <f>1-(D35/C33)</f>
        <v>0.556936513268391</v>
      </c>
      <c r="F36" s="1"/>
      <c r="G36" s="1"/>
      <c r="H36" s="1"/>
      <c r="I36" s="1"/>
      <c r="J36" s="1"/>
      <c r="K36" s="1"/>
    </row>
    <row r="37" spans="2:11" ht="15" thickBot="1" x14ac:dyDescent="0.4"/>
    <row r="38" spans="2:11" ht="15" thickBot="1" x14ac:dyDescent="0.4">
      <c r="B38" s="56" t="s">
        <v>75</v>
      </c>
      <c r="C38" s="67"/>
      <c r="D38" s="68">
        <f>1-(C34-C38)/C33</f>
        <v>0.556936513268391</v>
      </c>
    </row>
  </sheetData>
  <mergeCells count="19">
    <mergeCell ref="M8:M9"/>
    <mergeCell ref="N8:N9"/>
    <mergeCell ref="L8:L9"/>
    <mergeCell ref="C8:C9"/>
    <mergeCell ref="D8:G8"/>
    <mergeCell ref="H8:K8"/>
    <mergeCell ref="B31:D31"/>
    <mergeCell ref="H4:K4"/>
    <mergeCell ref="C2:K2"/>
    <mergeCell ref="C3:K3"/>
    <mergeCell ref="C4:F4"/>
    <mergeCell ref="C5:K5"/>
    <mergeCell ref="B28:K28"/>
    <mergeCell ref="B7:L7"/>
    <mergeCell ref="B27:L27"/>
    <mergeCell ref="B25:L25"/>
    <mergeCell ref="B26:F26"/>
    <mergeCell ref="H26:J26"/>
    <mergeCell ref="B8:B9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260EB-6D2E-4FB5-901D-2E3DD3FE6FE7}">
  <dimension ref="A1:M41"/>
  <sheetViews>
    <sheetView topLeftCell="C16" workbookViewId="0">
      <selection activeCell="K27" sqref="K27:K41"/>
    </sheetView>
  </sheetViews>
  <sheetFormatPr defaultRowHeight="14.5" x14ac:dyDescent="0.35"/>
  <cols>
    <col min="1" max="1" width="16.7265625" bestFit="1" customWidth="1"/>
    <col min="2" max="2" width="79.7265625" bestFit="1" customWidth="1"/>
  </cols>
  <sheetData>
    <row r="1" spans="1:12" ht="15" thickBot="1" x14ac:dyDescent="0.4">
      <c r="A1" s="21" t="s">
        <v>22</v>
      </c>
      <c r="B1" s="22" t="s">
        <v>21</v>
      </c>
      <c r="C1" s="22" t="s">
        <v>23</v>
      </c>
      <c r="D1" s="22" t="s">
        <v>24</v>
      </c>
      <c r="E1" s="22" t="s">
        <v>25</v>
      </c>
      <c r="F1" s="22" t="s">
        <v>26</v>
      </c>
      <c r="G1" s="22" t="s">
        <v>27</v>
      </c>
      <c r="H1" s="22" t="s">
        <v>28</v>
      </c>
      <c r="I1" s="22" t="s">
        <v>29</v>
      </c>
      <c r="J1" s="22" t="s">
        <v>30</v>
      </c>
      <c r="K1" s="22" t="s">
        <v>31</v>
      </c>
      <c r="L1" s="23" t="s">
        <v>32</v>
      </c>
    </row>
    <row r="2" spans="1:12" ht="15" thickBot="1" x14ac:dyDescent="0.4">
      <c r="A2" s="45">
        <v>7896004810140</v>
      </c>
      <c r="B2" s="24" t="s">
        <v>33</v>
      </c>
      <c r="C2" s="24" t="s">
        <v>34</v>
      </c>
      <c r="D2" s="25"/>
      <c r="E2" s="26">
        <v>10</v>
      </c>
      <c r="F2" s="27">
        <v>10</v>
      </c>
      <c r="G2" s="27">
        <v>0</v>
      </c>
      <c r="H2" s="27">
        <v>0</v>
      </c>
      <c r="I2" s="28">
        <v>20.420000000000002</v>
      </c>
      <c r="J2" s="29">
        <v>0.6</v>
      </c>
      <c r="K2" s="28">
        <v>8.17</v>
      </c>
      <c r="L2" s="30">
        <v>81.7</v>
      </c>
    </row>
    <row r="3" spans="1:12" ht="15" thickBot="1" x14ac:dyDescent="0.4">
      <c r="A3" s="46">
        <v>7896004706528</v>
      </c>
      <c r="B3" s="31" t="s">
        <v>35</v>
      </c>
      <c r="C3" s="31" t="s">
        <v>34</v>
      </c>
      <c r="D3" s="32"/>
      <c r="E3" s="33">
        <v>3</v>
      </c>
      <c r="F3" s="34">
        <v>3</v>
      </c>
      <c r="G3" s="34">
        <v>0</v>
      </c>
      <c r="H3" s="34">
        <v>0</v>
      </c>
      <c r="I3" s="35">
        <v>14.69</v>
      </c>
      <c r="J3" s="36">
        <v>0.75</v>
      </c>
      <c r="K3" s="35">
        <v>3.67</v>
      </c>
      <c r="L3" s="37">
        <v>11.01</v>
      </c>
    </row>
    <row r="4" spans="1:12" ht="15" thickBot="1" x14ac:dyDescent="0.4">
      <c r="A4" s="47">
        <v>7896004706559</v>
      </c>
      <c r="B4" s="38" t="s">
        <v>36</v>
      </c>
      <c r="C4" s="38" t="s">
        <v>34</v>
      </c>
      <c r="D4" s="39"/>
      <c r="E4" s="40">
        <v>4</v>
      </c>
      <c r="F4" s="41">
        <v>4</v>
      </c>
      <c r="G4" s="41">
        <v>0</v>
      </c>
      <c r="H4" s="41">
        <v>0</v>
      </c>
      <c r="I4" s="42">
        <v>19.84</v>
      </c>
      <c r="J4" s="43">
        <v>0.75</v>
      </c>
      <c r="K4" s="42">
        <v>4.96</v>
      </c>
      <c r="L4" s="44">
        <v>19.84</v>
      </c>
    </row>
    <row r="5" spans="1:12" ht="15" thickBot="1" x14ac:dyDescent="0.4">
      <c r="A5" s="46">
        <v>7896004810188</v>
      </c>
      <c r="B5" s="31" t="s">
        <v>37</v>
      </c>
      <c r="C5" s="31" t="s">
        <v>34</v>
      </c>
      <c r="D5" s="32"/>
      <c r="E5" s="33">
        <v>6</v>
      </c>
      <c r="F5" s="34">
        <v>6</v>
      </c>
      <c r="G5" s="34">
        <v>0</v>
      </c>
      <c r="H5" s="34">
        <v>0</v>
      </c>
      <c r="I5" s="35">
        <v>9.6999999999999993</v>
      </c>
      <c r="J5" s="36">
        <v>0.63</v>
      </c>
      <c r="K5" s="35">
        <v>3.59</v>
      </c>
      <c r="L5" s="37">
        <v>21.54</v>
      </c>
    </row>
    <row r="6" spans="1:12" ht="15" thickBot="1" x14ac:dyDescent="0.4">
      <c r="A6" s="47">
        <v>7896004715032</v>
      </c>
      <c r="B6" s="38" t="s">
        <v>38</v>
      </c>
      <c r="C6" s="38" t="s">
        <v>34</v>
      </c>
      <c r="D6" s="39"/>
      <c r="E6" s="40">
        <v>10</v>
      </c>
      <c r="F6" s="41">
        <v>10</v>
      </c>
      <c r="G6" s="41">
        <v>0</v>
      </c>
      <c r="H6" s="41">
        <v>0</v>
      </c>
      <c r="I6" s="42">
        <v>11.87</v>
      </c>
      <c r="J6" s="43">
        <v>0.68</v>
      </c>
      <c r="K6" s="42">
        <v>3.8</v>
      </c>
      <c r="L6" s="44">
        <v>38</v>
      </c>
    </row>
    <row r="7" spans="1:12" ht="15" thickBot="1" x14ac:dyDescent="0.4">
      <c r="A7" s="46">
        <v>7896004715049</v>
      </c>
      <c r="B7" s="31" t="s">
        <v>39</v>
      </c>
      <c r="C7" s="31" t="s">
        <v>34</v>
      </c>
      <c r="D7" s="32"/>
      <c r="E7" s="33">
        <v>6</v>
      </c>
      <c r="F7" s="34">
        <v>6</v>
      </c>
      <c r="G7" s="34">
        <v>0</v>
      </c>
      <c r="H7" s="34">
        <v>0</v>
      </c>
      <c r="I7" s="35">
        <v>19.7</v>
      </c>
      <c r="J7" s="36">
        <v>0.72</v>
      </c>
      <c r="K7" s="35">
        <v>5.52</v>
      </c>
      <c r="L7" s="37">
        <v>33.119999999999997</v>
      </c>
    </row>
    <row r="8" spans="1:12" ht="15" thickBot="1" x14ac:dyDescent="0.4">
      <c r="A8" s="47">
        <v>7896004706535</v>
      </c>
      <c r="B8" s="38" t="s">
        <v>40</v>
      </c>
      <c r="C8" s="38" t="s">
        <v>34</v>
      </c>
      <c r="D8" s="39"/>
      <c r="E8" s="40">
        <v>3</v>
      </c>
      <c r="F8" s="41">
        <v>3</v>
      </c>
      <c r="G8" s="41">
        <v>0</v>
      </c>
      <c r="H8" s="41">
        <v>0</v>
      </c>
      <c r="I8" s="42">
        <v>14.18</v>
      </c>
      <c r="J8" s="43">
        <v>0.72</v>
      </c>
      <c r="K8" s="42">
        <v>3.97</v>
      </c>
      <c r="L8" s="44">
        <v>11.91</v>
      </c>
    </row>
    <row r="9" spans="1:12" ht="15" thickBot="1" x14ac:dyDescent="0.4">
      <c r="A9" s="46">
        <v>7896004812168</v>
      </c>
      <c r="B9" s="31" t="s">
        <v>41</v>
      </c>
      <c r="C9" s="31" t="s">
        <v>34</v>
      </c>
      <c r="D9" s="32"/>
      <c r="E9" s="33">
        <v>4</v>
      </c>
      <c r="F9" s="34">
        <v>4</v>
      </c>
      <c r="G9" s="34">
        <v>0</v>
      </c>
      <c r="H9" s="34">
        <v>0</v>
      </c>
      <c r="I9" s="35">
        <v>24.33</v>
      </c>
      <c r="J9" s="36">
        <v>0.65</v>
      </c>
      <c r="K9" s="35">
        <v>8.52</v>
      </c>
      <c r="L9" s="37">
        <v>34.08</v>
      </c>
    </row>
    <row r="10" spans="1:12" ht="15" thickBot="1" x14ac:dyDescent="0.4">
      <c r="A10" s="47">
        <v>7896004715728</v>
      </c>
      <c r="B10" s="38" t="s">
        <v>42</v>
      </c>
      <c r="C10" s="38" t="s">
        <v>34</v>
      </c>
      <c r="D10" s="39"/>
      <c r="E10" s="40">
        <v>8</v>
      </c>
      <c r="F10" s="41">
        <v>8</v>
      </c>
      <c r="G10" s="41">
        <v>0</v>
      </c>
      <c r="H10" s="41">
        <v>0</v>
      </c>
      <c r="I10" s="42">
        <v>8.27</v>
      </c>
      <c r="J10" s="43">
        <v>0.82</v>
      </c>
      <c r="K10" s="42">
        <v>1.49</v>
      </c>
      <c r="L10" s="44">
        <v>11.92</v>
      </c>
    </row>
    <row r="11" spans="1:12" ht="15" thickBot="1" x14ac:dyDescent="0.4">
      <c r="A11" s="46">
        <v>7896004715247</v>
      </c>
      <c r="B11" s="31" t="s">
        <v>43</v>
      </c>
      <c r="C11" s="31" t="s">
        <v>34</v>
      </c>
      <c r="D11" s="32"/>
      <c r="E11" s="33">
        <v>6</v>
      </c>
      <c r="F11" s="34">
        <v>6</v>
      </c>
      <c r="G11" s="34">
        <v>0</v>
      </c>
      <c r="H11" s="34">
        <v>0</v>
      </c>
      <c r="I11" s="35">
        <v>28.43</v>
      </c>
      <c r="J11" s="36">
        <v>0.63</v>
      </c>
      <c r="K11" s="35">
        <v>10.52</v>
      </c>
      <c r="L11" s="37">
        <v>63.12</v>
      </c>
    </row>
    <row r="12" spans="1:12" ht="15" thickBot="1" x14ac:dyDescent="0.4">
      <c r="A12" s="47">
        <v>7896004720838</v>
      </c>
      <c r="B12" s="38" t="s">
        <v>44</v>
      </c>
      <c r="C12" s="38" t="s">
        <v>34</v>
      </c>
      <c r="D12" s="39"/>
      <c r="E12" s="40">
        <v>6</v>
      </c>
      <c r="F12" s="41">
        <v>6</v>
      </c>
      <c r="G12" s="41">
        <v>0</v>
      </c>
      <c r="H12" s="41">
        <v>0</v>
      </c>
      <c r="I12" s="42">
        <v>26.05</v>
      </c>
      <c r="J12" s="43">
        <v>0.63</v>
      </c>
      <c r="K12" s="42">
        <v>9.64</v>
      </c>
      <c r="L12" s="44">
        <v>57.84</v>
      </c>
    </row>
    <row r="13" spans="1:12" ht="15" thickBot="1" x14ac:dyDescent="0.4">
      <c r="A13" s="46">
        <v>7896004726694</v>
      </c>
      <c r="B13" s="31" t="s">
        <v>45</v>
      </c>
      <c r="C13" s="31" t="s">
        <v>34</v>
      </c>
      <c r="D13" s="32"/>
      <c r="E13" s="33">
        <v>8</v>
      </c>
      <c r="F13" s="34">
        <v>8</v>
      </c>
      <c r="G13" s="34">
        <v>0</v>
      </c>
      <c r="H13" s="34">
        <v>0</v>
      </c>
      <c r="I13" s="35">
        <v>59.04</v>
      </c>
      <c r="J13" s="36">
        <v>0.68</v>
      </c>
      <c r="K13" s="35">
        <v>18.89</v>
      </c>
      <c r="L13" s="37">
        <v>151.12</v>
      </c>
    </row>
    <row r="14" spans="1:12" ht="15" thickBot="1" x14ac:dyDescent="0.4">
      <c r="A14" s="47">
        <v>7896004728704</v>
      </c>
      <c r="B14" s="38" t="s">
        <v>46</v>
      </c>
      <c r="C14" s="38" t="s">
        <v>34</v>
      </c>
      <c r="D14" s="39"/>
      <c r="E14" s="40">
        <v>4</v>
      </c>
      <c r="F14" s="41">
        <v>4</v>
      </c>
      <c r="G14" s="41">
        <v>0</v>
      </c>
      <c r="H14" s="41">
        <v>0</v>
      </c>
      <c r="I14" s="42">
        <v>117.3</v>
      </c>
      <c r="J14" s="43">
        <v>0.68</v>
      </c>
      <c r="K14" s="42">
        <v>37.54</v>
      </c>
      <c r="L14" s="44">
        <v>150.16</v>
      </c>
    </row>
    <row r="15" spans="1:12" ht="15" thickBot="1" x14ac:dyDescent="0.4">
      <c r="A15" s="46">
        <v>7896004726182</v>
      </c>
      <c r="B15" s="31" t="s">
        <v>47</v>
      </c>
      <c r="C15" s="31" t="s">
        <v>34</v>
      </c>
      <c r="D15" s="32"/>
      <c r="E15" s="33">
        <v>3</v>
      </c>
      <c r="F15" s="34">
        <v>0</v>
      </c>
      <c r="G15" s="34">
        <v>3</v>
      </c>
      <c r="H15" s="34">
        <v>0</v>
      </c>
      <c r="I15" s="35">
        <v>12.64</v>
      </c>
      <c r="J15" s="36">
        <v>0.65</v>
      </c>
      <c r="K15" s="35">
        <v>4.42</v>
      </c>
      <c r="L15" s="37">
        <v>13.26</v>
      </c>
    </row>
    <row r="16" spans="1:12" ht="15" thickBot="1" x14ac:dyDescent="0.4">
      <c r="A16" s="47">
        <v>7896004725987</v>
      </c>
      <c r="B16" s="38" t="s">
        <v>48</v>
      </c>
      <c r="C16" s="38" t="s">
        <v>34</v>
      </c>
      <c r="D16" s="39"/>
      <c r="E16" s="40">
        <v>4</v>
      </c>
      <c r="F16" s="41">
        <v>4</v>
      </c>
      <c r="G16" s="41">
        <v>0</v>
      </c>
      <c r="H16" s="41">
        <v>0</v>
      </c>
      <c r="I16" s="42">
        <v>30.41</v>
      </c>
      <c r="J16" s="43">
        <v>0.7</v>
      </c>
      <c r="K16" s="42">
        <v>9.1199999999999992</v>
      </c>
      <c r="L16" s="44">
        <v>36.479999999999997</v>
      </c>
    </row>
    <row r="17" spans="1:13" ht="15" thickBot="1" x14ac:dyDescent="0.4">
      <c r="A17" s="46">
        <v>7896004731674</v>
      </c>
      <c r="B17" s="31" t="s">
        <v>49</v>
      </c>
      <c r="C17" s="31" t="s">
        <v>34</v>
      </c>
      <c r="D17" s="32"/>
      <c r="E17" s="33">
        <v>3</v>
      </c>
      <c r="F17" s="34">
        <v>0</v>
      </c>
      <c r="G17" s="34">
        <v>3</v>
      </c>
      <c r="H17" s="34">
        <v>0</v>
      </c>
      <c r="I17" s="35">
        <v>19.13</v>
      </c>
      <c r="J17" s="36">
        <v>0.78</v>
      </c>
      <c r="K17" s="35">
        <v>4.21</v>
      </c>
      <c r="L17" s="37">
        <v>12.63</v>
      </c>
    </row>
    <row r="18" spans="1:13" ht="15" thickBot="1" x14ac:dyDescent="0.4">
      <c r="A18" s="47">
        <v>7896004741826</v>
      </c>
      <c r="B18" s="38" t="s">
        <v>50</v>
      </c>
      <c r="C18" s="38" t="s">
        <v>34</v>
      </c>
      <c r="D18" s="39"/>
      <c r="E18" s="40">
        <v>3</v>
      </c>
      <c r="F18" s="41">
        <v>3</v>
      </c>
      <c r="G18" s="41">
        <v>0</v>
      </c>
      <c r="H18" s="41">
        <v>0</v>
      </c>
      <c r="I18" s="42">
        <v>22.54</v>
      </c>
      <c r="J18" s="43">
        <v>0.72</v>
      </c>
      <c r="K18" s="42">
        <v>6.31</v>
      </c>
      <c r="L18" s="44">
        <v>18.93</v>
      </c>
    </row>
    <row r="19" spans="1:13" ht="15" thickBot="1" x14ac:dyDescent="0.4">
      <c r="A19" s="46">
        <v>7896004726014</v>
      </c>
      <c r="B19" s="31" t="s">
        <v>51</v>
      </c>
      <c r="C19" s="31" t="s">
        <v>34</v>
      </c>
      <c r="D19" s="32"/>
      <c r="E19" s="33">
        <v>5</v>
      </c>
      <c r="F19" s="34">
        <v>5</v>
      </c>
      <c r="G19" s="34">
        <v>0</v>
      </c>
      <c r="H19" s="34">
        <v>0</v>
      </c>
      <c r="I19" s="35">
        <v>25.42</v>
      </c>
      <c r="J19" s="36">
        <v>0.61</v>
      </c>
      <c r="K19" s="35">
        <v>9.91</v>
      </c>
      <c r="L19" s="37">
        <v>49.55</v>
      </c>
    </row>
    <row r="20" spans="1:13" ht="15" thickBot="1" x14ac:dyDescent="0.4">
      <c r="A20" s="47">
        <v>7896004704531</v>
      </c>
      <c r="B20" s="38" t="s">
        <v>52</v>
      </c>
      <c r="C20" s="38" t="s">
        <v>34</v>
      </c>
      <c r="D20" s="39"/>
      <c r="E20" s="40">
        <v>3</v>
      </c>
      <c r="F20" s="41">
        <v>0</v>
      </c>
      <c r="G20" s="41">
        <v>3</v>
      </c>
      <c r="H20" s="41">
        <v>0</v>
      </c>
      <c r="I20" s="42">
        <v>22.54</v>
      </c>
      <c r="J20" s="43">
        <v>0.65</v>
      </c>
      <c r="K20" s="42">
        <v>7.89</v>
      </c>
      <c r="L20" s="44">
        <v>23.67</v>
      </c>
    </row>
    <row r="21" spans="1:13" ht="15" thickBot="1" x14ac:dyDescent="0.4">
      <c r="A21" s="46">
        <v>7896004815077</v>
      </c>
      <c r="B21" s="31" t="s">
        <v>53</v>
      </c>
      <c r="C21" s="31" t="s">
        <v>34</v>
      </c>
      <c r="D21" s="32"/>
      <c r="E21" s="33">
        <v>2</v>
      </c>
      <c r="F21" s="34">
        <v>2</v>
      </c>
      <c r="G21" s="34">
        <v>0</v>
      </c>
      <c r="H21" s="34">
        <v>0</v>
      </c>
      <c r="I21" s="35">
        <v>156.78</v>
      </c>
      <c r="J21" s="36">
        <v>0.86</v>
      </c>
      <c r="K21" s="35">
        <v>21.95</v>
      </c>
      <c r="L21" s="37">
        <v>43.9</v>
      </c>
    </row>
    <row r="22" spans="1:13" x14ac:dyDescent="0.35">
      <c r="A22" s="45">
        <v>7896004731100</v>
      </c>
      <c r="B22" s="24" t="s">
        <v>54</v>
      </c>
      <c r="C22" s="24" t="s">
        <v>34</v>
      </c>
      <c r="D22" s="25"/>
      <c r="E22" s="26">
        <v>2</v>
      </c>
      <c r="F22" s="27">
        <v>2</v>
      </c>
      <c r="G22" s="27">
        <v>0</v>
      </c>
      <c r="H22" s="27">
        <v>0</v>
      </c>
      <c r="I22" s="28">
        <v>27.13</v>
      </c>
      <c r="J22" s="29">
        <v>0.56999999999999995</v>
      </c>
      <c r="K22" s="28">
        <v>11.67</v>
      </c>
      <c r="L22" s="30">
        <v>23.34</v>
      </c>
    </row>
    <row r="25" spans="1:13" ht="15" thickBot="1" x14ac:dyDescent="0.4"/>
    <row r="26" spans="1:13" ht="15" thickBot="1" x14ac:dyDescent="0.4">
      <c r="A26" s="21" t="s">
        <v>22</v>
      </c>
      <c r="B26" s="22" t="s">
        <v>21</v>
      </c>
      <c r="C26" s="22" t="s">
        <v>24</v>
      </c>
      <c r="D26" s="22" t="s">
        <v>57</v>
      </c>
      <c r="E26" s="22" t="s">
        <v>25</v>
      </c>
      <c r="F26" s="22" t="s">
        <v>26</v>
      </c>
      <c r="G26" s="22" t="s">
        <v>27</v>
      </c>
      <c r="H26" s="22" t="s">
        <v>58</v>
      </c>
      <c r="I26" s="22" t="s">
        <v>28</v>
      </c>
      <c r="J26" s="22" t="s">
        <v>29</v>
      </c>
      <c r="K26" s="22" t="s">
        <v>30</v>
      </c>
      <c r="L26" s="22" t="s">
        <v>31</v>
      </c>
      <c r="M26" s="23" t="s">
        <v>32</v>
      </c>
    </row>
    <row r="27" spans="1:13" ht="15" thickBot="1" x14ac:dyDescent="0.4">
      <c r="A27" s="45">
        <v>7896241296523</v>
      </c>
      <c r="B27" s="24" t="s">
        <v>59</v>
      </c>
      <c r="C27" s="25"/>
      <c r="D27" s="26">
        <v>6</v>
      </c>
      <c r="E27" s="26">
        <v>6</v>
      </c>
      <c r="F27" s="27">
        <v>6</v>
      </c>
      <c r="G27" s="27">
        <v>0</v>
      </c>
      <c r="H27" s="48">
        <v>0</v>
      </c>
      <c r="I27" s="27">
        <v>0</v>
      </c>
      <c r="J27" s="28">
        <v>25.23</v>
      </c>
      <c r="K27" s="29">
        <v>0.02</v>
      </c>
      <c r="L27" s="28">
        <v>24.73</v>
      </c>
      <c r="M27" s="30">
        <v>148.38</v>
      </c>
    </row>
    <row r="28" spans="1:13" ht="15" thickBot="1" x14ac:dyDescent="0.4">
      <c r="A28" s="46">
        <v>7896241248287</v>
      </c>
      <c r="B28" s="31" t="s">
        <v>60</v>
      </c>
      <c r="C28" s="32"/>
      <c r="D28" s="33">
        <v>3</v>
      </c>
      <c r="E28" s="33">
        <v>4</v>
      </c>
      <c r="F28" s="34">
        <v>4</v>
      </c>
      <c r="G28" s="34">
        <v>0</v>
      </c>
      <c r="H28" s="49">
        <v>0</v>
      </c>
      <c r="I28" s="34">
        <v>0</v>
      </c>
      <c r="J28" s="35">
        <v>15.05</v>
      </c>
      <c r="K28" s="36">
        <v>0.02</v>
      </c>
      <c r="L28" s="35">
        <v>14.75</v>
      </c>
      <c r="M28" s="37">
        <v>59</v>
      </c>
    </row>
    <row r="29" spans="1:13" ht="15" thickBot="1" x14ac:dyDescent="0.4">
      <c r="A29" s="47">
        <v>7896112480709</v>
      </c>
      <c r="B29" s="38" t="s">
        <v>61</v>
      </c>
      <c r="C29" s="39"/>
      <c r="D29" s="40">
        <v>1</v>
      </c>
      <c r="E29" s="40">
        <v>3</v>
      </c>
      <c r="F29" s="41">
        <v>3</v>
      </c>
      <c r="G29" s="41">
        <v>0</v>
      </c>
      <c r="H29" s="50">
        <v>0</v>
      </c>
      <c r="I29" s="41">
        <v>0</v>
      </c>
      <c r="J29" s="42">
        <v>17.420000000000002</v>
      </c>
      <c r="K29" s="43">
        <v>0.02</v>
      </c>
      <c r="L29" s="42">
        <v>17.07</v>
      </c>
      <c r="M29" s="44">
        <v>51.21</v>
      </c>
    </row>
    <row r="30" spans="1:13" ht="15" thickBot="1" x14ac:dyDescent="0.4">
      <c r="A30" s="46">
        <v>7896112448358</v>
      </c>
      <c r="B30" s="31" t="s">
        <v>62</v>
      </c>
      <c r="C30" s="32"/>
      <c r="D30" s="33">
        <v>2</v>
      </c>
      <c r="E30" s="33">
        <v>2</v>
      </c>
      <c r="F30" s="34">
        <v>2</v>
      </c>
      <c r="G30" s="34">
        <v>0</v>
      </c>
      <c r="H30" s="49">
        <v>0</v>
      </c>
      <c r="I30" s="34">
        <v>0</v>
      </c>
      <c r="J30" s="35">
        <v>44.56</v>
      </c>
      <c r="K30" s="36">
        <v>0.02</v>
      </c>
      <c r="L30" s="35">
        <v>43.67</v>
      </c>
      <c r="M30" s="37">
        <v>87.34</v>
      </c>
    </row>
    <row r="31" spans="1:13" ht="15" thickBot="1" x14ac:dyDescent="0.4">
      <c r="A31" s="47">
        <v>7896112452775</v>
      </c>
      <c r="B31" s="38" t="s">
        <v>63</v>
      </c>
      <c r="C31" s="39"/>
      <c r="D31" s="40">
        <v>3</v>
      </c>
      <c r="E31" s="40">
        <v>2</v>
      </c>
      <c r="F31" s="41">
        <v>2</v>
      </c>
      <c r="G31" s="41">
        <v>0</v>
      </c>
      <c r="H31" s="50">
        <v>0</v>
      </c>
      <c r="I31" s="41">
        <v>0</v>
      </c>
      <c r="J31" s="42">
        <v>23.34</v>
      </c>
      <c r="K31" s="43">
        <v>0.02</v>
      </c>
      <c r="L31" s="42">
        <v>22.87</v>
      </c>
      <c r="M31" s="44">
        <v>45.74</v>
      </c>
    </row>
    <row r="32" spans="1:13" ht="15" thickBot="1" x14ac:dyDescent="0.4">
      <c r="A32" s="46">
        <v>7896112400608</v>
      </c>
      <c r="B32" s="31" t="s">
        <v>64</v>
      </c>
      <c r="C32" s="32"/>
      <c r="D32" s="33">
        <v>1</v>
      </c>
      <c r="E32" s="33">
        <v>2</v>
      </c>
      <c r="F32" s="34">
        <v>2</v>
      </c>
      <c r="G32" s="34">
        <v>0</v>
      </c>
      <c r="H32" s="49">
        <v>0</v>
      </c>
      <c r="I32" s="34">
        <v>0</v>
      </c>
      <c r="J32" s="35">
        <v>34.71</v>
      </c>
      <c r="K32" s="36">
        <v>0.02</v>
      </c>
      <c r="L32" s="35">
        <v>34.020000000000003</v>
      </c>
      <c r="M32" s="37">
        <v>68.040000000000006</v>
      </c>
    </row>
    <row r="33" spans="1:13" ht="15" thickBot="1" x14ac:dyDescent="0.4">
      <c r="A33" s="47">
        <v>7896112400370</v>
      </c>
      <c r="B33" s="38" t="s">
        <v>65</v>
      </c>
      <c r="C33" s="39"/>
      <c r="D33" s="40">
        <v>1</v>
      </c>
      <c r="E33" s="40">
        <v>2</v>
      </c>
      <c r="F33" s="41">
        <v>2</v>
      </c>
      <c r="G33" s="41">
        <v>0</v>
      </c>
      <c r="H33" s="50">
        <v>0</v>
      </c>
      <c r="I33" s="41">
        <v>0</v>
      </c>
      <c r="J33" s="42">
        <v>6.1</v>
      </c>
      <c r="K33" s="43">
        <v>0.02</v>
      </c>
      <c r="L33" s="42">
        <v>5.98</v>
      </c>
      <c r="M33" s="44">
        <v>11.96</v>
      </c>
    </row>
    <row r="34" spans="1:13" ht="15" thickBot="1" x14ac:dyDescent="0.4">
      <c r="A34" s="46">
        <v>7896112400134</v>
      </c>
      <c r="B34" s="31" t="s">
        <v>66</v>
      </c>
      <c r="C34" s="32"/>
      <c r="D34" s="33">
        <v>1</v>
      </c>
      <c r="E34" s="33">
        <v>2</v>
      </c>
      <c r="F34" s="34">
        <v>2</v>
      </c>
      <c r="G34" s="34">
        <v>0</v>
      </c>
      <c r="H34" s="49">
        <v>0</v>
      </c>
      <c r="I34" s="34">
        <v>0</v>
      </c>
      <c r="J34" s="35">
        <v>24.56</v>
      </c>
      <c r="K34" s="36">
        <v>0.05</v>
      </c>
      <c r="L34" s="35">
        <v>23.33</v>
      </c>
      <c r="M34" s="37">
        <v>46.66</v>
      </c>
    </row>
    <row r="35" spans="1:13" ht="15" thickBot="1" x14ac:dyDescent="0.4">
      <c r="A35" s="47">
        <v>7896112422136</v>
      </c>
      <c r="B35" s="38" t="s">
        <v>67</v>
      </c>
      <c r="C35" s="39"/>
      <c r="D35" s="40">
        <v>2</v>
      </c>
      <c r="E35" s="40">
        <v>2</v>
      </c>
      <c r="F35" s="41">
        <v>2</v>
      </c>
      <c r="G35" s="41">
        <v>0</v>
      </c>
      <c r="H35" s="50">
        <v>0</v>
      </c>
      <c r="I35" s="41">
        <v>0</v>
      </c>
      <c r="J35" s="42">
        <v>41.07</v>
      </c>
      <c r="K35" s="43">
        <v>0.02</v>
      </c>
      <c r="L35" s="42">
        <v>40.25</v>
      </c>
      <c r="M35" s="44">
        <v>80.5</v>
      </c>
    </row>
    <row r="36" spans="1:13" ht="15" thickBot="1" x14ac:dyDescent="0.4">
      <c r="A36" s="46">
        <v>7896241274903</v>
      </c>
      <c r="B36" s="31" t="s">
        <v>68</v>
      </c>
      <c r="C36" s="32"/>
      <c r="D36" s="33">
        <v>1</v>
      </c>
      <c r="E36" s="33">
        <v>1</v>
      </c>
      <c r="F36" s="34">
        <v>1</v>
      </c>
      <c r="G36" s="34">
        <v>0</v>
      </c>
      <c r="H36" s="49">
        <v>0</v>
      </c>
      <c r="I36" s="34">
        <v>0</v>
      </c>
      <c r="J36" s="35">
        <v>7.91</v>
      </c>
      <c r="K36" s="36">
        <v>0.02</v>
      </c>
      <c r="L36" s="35">
        <v>7.75</v>
      </c>
      <c r="M36" s="37">
        <v>7.75</v>
      </c>
    </row>
    <row r="37" spans="1:13" ht="15" thickBot="1" x14ac:dyDescent="0.4">
      <c r="A37" s="47">
        <v>7896112416418</v>
      </c>
      <c r="B37" s="38" t="s">
        <v>69</v>
      </c>
      <c r="C37" s="39"/>
      <c r="D37" s="40">
        <v>1</v>
      </c>
      <c r="E37" s="40">
        <v>1</v>
      </c>
      <c r="F37" s="41">
        <v>1</v>
      </c>
      <c r="G37" s="41">
        <v>0</v>
      </c>
      <c r="H37" s="50">
        <v>0</v>
      </c>
      <c r="I37" s="41">
        <v>0</v>
      </c>
      <c r="J37" s="42">
        <v>9.35</v>
      </c>
      <c r="K37" s="43">
        <v>0.02</v>
      </c>
      <c r="L37" s="42">
        <v>9.16</v>
      </c>
      <c r="M37" s="44">
        <v>9.16</v>
      </c>
    </row>
    <row r="38" spans="1:13" ht="15" thickBot="1" x14ac:dyDescent="0.4">
      <c r="A38" s="46">
        <v>7896112400554</v>
      </c>
      <c r="B38" s="31" t="s">
        <v>70</v>
      </c>
      <c r="C38" s="32"/>
      <c r="D38" s="33">
        <v>0</v>
      </c>
      <c r="E38" s="33">
        <v>1</v>
      </c>
      <c r="F38" s="34">
        <v>1</v>
      </c>
      <c r="G38" s="34">
        <v>0</v>
      </c>
      <c r="H38" s="49">
        <v>0</v>
      </c>
      <c r="I38" s="34">
        <v>0</v>
      </c>
      <c r="J38" s="35">
        <v>50.33</v>
      </c>
      <c r="K38" s="36">
        <v>0.02</v>
      </c>
      <c r="L38" s="35">
        <v>49.32</v>
      </c>
      <c r="M38" s="37">
        <v>49.32</v>
      </c>
    </row>
    <row r="39" spans="1:13" ht="15" thickBot="1" x14ac:dyDescent="0.4">
      <c r="A39" s="47">
        <v>7896112400110</v>
      </c>
      <c r="B39" s="38" t="s">
        <v>71</v>
      </c>
      <c r="C39" s="39"/>
      <c r="D39" s="40">
        <v>0</v>
      </c>
      <c r="E39" s="40">
        <v>1</v>
      </c>
      <c r="F39" s="41">
        <v>1</v>
      </c>
      <c r="G39" s="41">
        <v>0</v>
      </c>
      <c r="H39" s="50">
        <v>0</v>
      </c>
      <c r="I39" s="41">
        <v>0</v>
      </c>
      <c r="J39" s="42">
        <v>10.67</v>
      </c>
      <c r="K39" s="43">
        <v>0.05</v>
      </c>
      <c r="L39" s="42">
        <v>10.14</v>
      </c>
      <c r="M39" s="44">
        <v>10.14</v>
      </c>
    </row>
    <row r="40" spans="1:13" ht="15" thickBot="1" x14ac:dyDescent="0.4">
      <c r="A40" s="46">
        <v>7896112427360</v>
      </c>
      <c r="B40" s="31" t="s">
        <v>72</v>
      </c>
      <c r="C40" s="32"/>
      <c r="D40" s="33">
        <v>1</v>
      </c>
      <c r="E40" s="33">
        <v>1</v>
      </c>
      <c r="F40" s="34">
        <v>1</v>
      </c>
      <c r="G40" s="34">
        <v>0</v>
      </c>
      <c r="H40" s="49">
        <v>0</v>
      </c>
      <c r="I40" s="34">
        <v>0</v>
      </c>
      <c r="J40" s="35">
        <v>28.96</v>
      </c>
      <c r="K40" s="36">
        <v>0.05</v>
      </c>
      <c r="L40" s="35">
        <v>27.51</v>
      </c>
      <c r="M40" s="37">
        <v>27.51</v>
      </c>
    </row>
    <row r="41" spans="1:13" ht="15" thickBot="1" x14ac:dyDescent="0.4">
      <c r="A41" s="47">
        <v>7896112448440</v>
      </c>
      <c r="B41" s="38" t="s">
        <v>73</v>
      </c>
      <c r="C41" s="39"/>
      <c r="D41" s="40">
        <v>0</v>
      </c>
      <c r="E41" s="40">
        <v>1</v>
      </c>
      <c r="F41" s="41">
        <v>1</v>
      </c>
      <c r="G41" s="41">
        <v>0</v>
      </c>
      <c r="H41" s="50">
        <v>0</v>
      </c>
      <c r="I41" s="41">
        <v>0</v>
      </c>
      <c r="J41" s="42">
        <v>49.84</v>
      </c>
      <c r="K41" s="43">
        <v>0.02</v>
      </c>
      <c r="L41" s="42">
        <v>48.84</v>
      </c>
      <c r="M41" s="44">
        <v>48.84</v>
      </c>
    </row>
  </sheetData>
  <hyperlinks>
    <hyperlink ref="A1" r:id="rId1" display="javascript:;" xr:uid="{EFFB201E-20DF-42ED-93FF-47B7231787F3}"/>
    <hyperlink ref="B1" r:id="rId2" display="javascript:;" xr:uid="{569769CC-8E9B-46D3-BF08-4E3F14F4419D}"/>
    <hyperlink ref="C1" r:id="rId3" display="javascript:;" xr:uid="{2F18DB1D-CD8B-4EFB-A9A1-39D62E93F40E}"/>
    <hyperlink ref="D1" r:id="rId4" display="javascript:;" xr:uid="{9A27A8AA-011A-4959-B118-159F5FBBB1BC}"/>
    <hyperlink ref="E1" r:id="rId5" display="javascript:;" xr:uid="{D1BC9D22-4FD0-40FC-8FC6-8F18462B48BC}"/>
    <hyperlink ref="F1" r:id="rId6" display="javascript:;" xr:uid="{E5E3E6F8-4740-404A-8441-47B83EDC9C66}"/>
    <hyperlink ref="G1" r:id="rId7" display="javascript:;" xr:uid="{5F358CCB-B4CF-4035-A45F-0F46FB30C96C}"/>
    <hyperlink ref="H1" r:id="rId8" display="javascript:;" xr:uid="{7E739EB6-F1F2-4FD4-B5EB-458CB8B7E07D}"/>
    <hyperlink ref="I1" r:id="rId9" display="javascript:;" xr:uid="{B533A682-4306-4339-A4F1-E7844A052701}"/>
    <hyperlink ref="J1" r:id="rId10" display="javascript:;" xr:uid="{2669B0EC-F74E-4A8D-94B3-71AE8A76A72A}"/>
    <hyperlink ref="K1" r:id="rId11" display="javascript:;" xr:uid="{1BADEDCD-2E7E-4539-9E48-413676E95A30}"/>
    <hyperlink ref="L1" r:id="rId12" display="javascript:;" xr:uid="{C17FF932-0003-4BBB-8E03-4E3C508D7039}"/>
    <hyperlink ref="A26" r:id="rId13" display="javascript:;" xr:uid="{CF28C2BC-359D-49E4-9D98-51A98C28E8E9}"/>
    <hyperlink ref="B26" r:id="rId14" display="javascript:;" xr:uid="{587AF234-064E-4F7E-B226-A47D12EDCA19}"/>
    <hyperlink ref="C26" r:id="rId15" display="javascript:;" xr:uid="{B5342BC3-D7D2-421F-B7C7-A0DD4A4BA4B5}"/>
    <hyperlink ref="D26" r:id="rId16" display="javascript:;" xr:uid="{2DE7F00E-0131-4FA3-947B-32F4E7660A1A}"/>
    <hyperlink ref="E26" r:id="rId17" display="javascript:;" xr:uid="{A3A2459D-EE90-428C-97EA-12852595EAC3}"/>
    <hyperlink ref="F26" r:id="rId18" display="javascript:;" xr:uid="{E28232AD-1014-458A-9D58-48F824D9295E}"/>
    <hyperlink ref="G26" r:id="rId19" display="javascript:;" xr:uid="{D169EE61-CC6F-4FD6-BB41-0DB8778C8A32}"/>
    <hyperlink ref="H26" r:id="rId20" display="javascript:;" xr:uid="{93F50143-8298-401D-9E2E-8842304C9DF9}"/>
    <hyperlink ref="I26" r:id="rId21" display="javascript:;" xr:uid="{4BB1D19D-FCF0-4EA2-880D-EFA5A17323E9}"/>
    <hyperlink ref="J26" r:id="rId22" display="javascript:;" xr:uid="{72B458DC-579F-48D5-8ACA-21DE007C4F05}"/>
    <hyperlink ref="K26" r:id="rId23" display="javascript:;" xr:uid="{2DF13A07-8AE2-4950-882C-89BF256D41BF}"/>
    <hyperlink ref="L26" r:id="rId24" display="javascript:;" xr:uid="{25C88DF0-B5BE-42C2-B9A1-2021F842BD0F}"/>
    <hyperlink ref="M26" r:id="rId25" display="javascript:;" xr:uid="{706067EB-F3E5-421B-A8A2-3EACADE9D55D}"/>
  </hyperlinks>
  <pageMargins left="0.511811024" right="0.511811024" top="0.78740157499999996" bottom="0.78740157499999996" header="0.31496062000000002" footer="0.31496062000000002"/>
  <pageSetup paperSize="9" orientation="portrait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Divergência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Claudia</cp:lastModifiedBy>
  <dcterms:created xsi:type="dcterms:W3CDTF">2018-07-21T12:36:39Z</dcterms:created>
  <dcterms:modified xsi:type="dcterms:W3CDTF">2020-02-06T20:17:30Z</dcterms:modified>
</cp:coreProperties>
</file>